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tabRatio="715"/>
  </bookViews>
  <sheets>
    <sheet name="封面" sheetId="1" r:id="rId1"/>
    <sheet name="目录" sheetId="2" r:id="rId2"/>
    <sheet name="1-2021公共平衡 " sheetId="3" r:id="rId3"/>
    <sheet name="2-2021全区公共收入" sheetId="4" r:id="rId4"/>
    <sheet name="3-2021全区公共支出" sheetId="5" r:id="rId5"/>
    <sheet name="4-2021公共支出功能分类" sheetId="6" r:id="rId6"/>
    <sheet name="5-2021公共收支转移支付" sheetId="7" r:id="rId7"/>
    <sheet name="6-2021一般转移支付分地区" sheetId="8" r:id="rId8"/>
    <sheet name="7-2021基金平衡表" sheetId="9" r:id="rId9"/>
    <sheet name="8-2021全区基金收入" sheetId="10" r:id="rId10"/>
    <sheet name="9-2021全区基金支出" sheetId="11" r:id="rId11"/>
    <sheet name="10-基金支出功能分类科目" sheetId="12" r:id="rId12"/>
    <sheet name="11-2020基金转移支付 " sheetId="13" r:id="rId13"/>
    <sheet name="12-2021基金转移支付分地区" sheetId="14" r:id="rId14"/>
    <sheet name="13-2021国资平衡表 " sheetId="15" r:id="rId15"/>
    <sheet name="14-2021全区国资收入" sheetId="16" r:id="rId16"/>
    <sheet name="15-2021全区国资支出" sheetId="17" r:id="rId17"/>
    <sheet name="16-2021社保执行" sheetId="18" r:id="rId18"/>
    <sheet name="17-2022公共平衡" sheetId="19" r:id="rId19"/>
    <sheet name="18-2022全区公共收入" sheetId="20" r:id="rId20"/>
    <sheet name="19-2022全区公共支出" sheetId="21" r:id="rId21"/>
    <sheet name="20-2022区级公共支出" sheetId="22" r:id="rId22"/>
    <sheet name="21-2022公共基本项目" sheetId="23" r:id="rId23"/>
    <sheet name="22-2022基本支出经济科目" sheetId="24" r:id="rId24"/>
    <sheet name="23-2022公共转移支付收支预算表" sheetId="25" r:id="rId25"/>
    <sheet name="24-2022公共转移支付分地区" sheetId="26" r:id="rId26"/>
    <sheet name="25-2022公共转移分项目" sheetId="27" r:id="rId27"/>
    <sheet name="26-2022基金平衡" sheetId="28" r:id="rId28"/>
    <sheet name="27-2022全区基金收入" sheetId="29" r:id="rId29"/>
    <sheet name="28-2022全区基金支出" sheetId="30" r:id="rId30"/>
    <sheet name="29-2022基金转移支付" sheetId="31" r:id="rId31"/>
    <sheet name="30-2022国资平衡" sheetId="32" r:id="rId32"/>
    <sheet name="31-2022全区国资收入" sheetId="33" r:id="rId33"/>
    <sheet name="32-2022全区国资支出" sheetId="34" r:id="rId34"/>
    <sheet name="33-2022社保预算" sheetId="35" r:id="rId35"/>
    <sheet name="34-2022三公经费预算" sheetId="36" r:id="rId36"/>
    <sheet name="35-2021债务限额、余额" sheetId="37" r:id="rId37"/>
    <sheet name="36-一般债务余额" sheetId="38" r:id="rId38"/>
    <sheet name="37-专项债务余额" sheetId="39" r:id="rId39"/>
    <sheet name="38-债务还本付息" sheetId="40" r:id="rId40"/>
    <sheet name="39-2022年提前下达" sheetId="41" r:id="rId41"/>
    <sheet name="40-2022新增债券安排" sheetId="42" r:id="rId42"/>
  </sheets>
  <definedNames>
    <definedName name="_xlnm._FilterDatabase" localSheetId="5" hidden="1">'4-2021公共支出功能分类'!$A$5:$B$506</definedName>
    <definedName name="_xlnm._FilterDatabase" localSheetId="11" hidden="1">'10-基金支出功能分类科目'!$A$5:$B$50</definedName>
    <definedName name="_xlnm._FilterDatabase" localSheetId="21" hidden="1">'20-2022区级公共支出'!$A$6:$G$384</definedName>
    <definedName name="_xlnm._FilterDatabase" localSheetId="22" hidden="1">'21-2022公共基本项目'!$A$6:$G$392</definedName>
    <definedName name="_xlnm._FilterDatabase" localSheetId="23" hidden="1">'22-2022基本支出经济科目'!$A$5:$D$49</definedName>
    <definedName name="_xlnm._FilterDatabase" localSheetId="26" hidden="1">'25-2022公共转移分项目'!$A$7:$K$7</definedName>
    <definedName name="fa" localSheetId="12">#REF!</definedName>
    <definedName name="fa" localSheetId="30">#REF!</definedName>
    <definedName name="fa" localSheetId="34">#REF!</definedName>
    <definedName name="fa" localSheetId="7">#REF!</definedName>
    <definedName name="fa">#REF!</definedName>
    <definedName name="_xlnm.Print_Area" localSheetId="12">'11-2020基金转移支付 '!$A$1:$F$14</definedName>
    <definedName name="_xlnm.Print_Area" localSheetId="2">'1-2021公共平衡 '!$A$1:$J$38</definedName>
    <definedName name="_xlnm.Print_Area" localSheetId="14">'13-2021国资平衡表 '!$A$1:$J$14</definedName>
    <definedName name="_xlnm.Print_Area" localSheetId="17">'16-2021社保执行'!$A$1:$F$7</definedName>
    <definedName name="_xlnm.Print_Area" localSheetId="18">'17-2022公共平衡'!$A$1:$F$37</definedName>
    <definedName name="_xlnm.Print_Area" localSheetId="19">'18-2022全区公共收入'!$A$1:$D$29</definedName>
    <definedName name="_xlnm.Print_Area" localSheetId="20">'19-2022全区公共支出'!$A$1:$E$31</definedName>
    <definedName name="_xlnm.Print_Area" localSheetId="24">'23-2022公共转移支付收支预算表'!$A$1:$D$36</definedName>
    <definedName name="_xlnm.Print_Area" localSheetId="30">'29-2022基金转移支付'!$A$1:$D$18</definedName>
    <definedName name="_xlnm.Print_Area" localSheetId="31">'30-2022国资平衡'!$A$1:$D$12</definedName>
    <definedName name="_xlnm.Print_Area" localSheetId="34">'33-2022社保预算'!$A$1:$F$7</definedName>
    <definedName name="_xlnm.Print_Area" localSheetId="39">'38-债务还本付息'!$A$1:$D$27</definedName>
    <definedName name="_xlnm.Print_Area" localSheetId="6">'5-2021公共收支转移支付'!$A$1:$F$45</definedName>
    <definedName name="_xlnm.Print_Area" localSheetId="8">'7-2021基金平衡表'!$A$1:$J$20</definedName>
    <definedName name="_xlnm.Print_Area" localSheetId="10">'9-2021全区基金支出'!$A$1:$D$14</definedName>
    <definedName name="_xlnm.Print_Titles" localSheetId="15">'14-2021全区国资收入'!$1:$4</definedName>
    <definedName name="_xlnm.Print_Titles" localSheetId="16">'15-2021全区国资支出'!$1:$4</definedName>
    <definedName name="_xlnm.Print_Titles" localSheetId="19">'18-2022全区公共收入'!$1:$4</definedName>
    <definedName name="_xlnm.Print_Titles" localSheetId="20">'19-2022全区公共支出'!$1:$4</definedName>
    <definedName name="_xlnm.Print_Titles" localSheetId="3">'2-2021全区公共收入'!$1:$4</definedName>
    <definedName name="_xlnm.Print_Titles" localSheetId="32">'31-2022全区国资收入'!$1:$4</definedName>
    <definedName name="_xlnm.Print_Titles" localSheetId="4">'3-2021全区公共支出'!$1:$4</definedName>
    <definedName name="_xlnm.Print_Titles" localSheetId="33">'32-2022全区国资支出'!$1:$4</definedName>
    <definedName name="_xlnm.Print_Titles" localSheetId="8">'7-2021基金平衡表'!$1:$4</definedName>
    <definedName name="地区名称" localSheetId="12">#REF!</definedName>
    <definedName name="地区名称" localSheetId="2">#REF!</definedName>
    <definedName name="地区名称" localSheetId="14">#REF!</definedName>
    <definedName name="地区名称" localSheetId="17">#REF!</definedName>
    <definedName name="地区名称" localSheetId="30">#REF!</definedName>
    <definedName name="地区名称" localSheetId="34">#REF!</definedName>
    <definedName name="地区名称" localSheetId="7">#REF!</definedName>
    <definedName name="地区名称" localSheetId="8">#REF!</definedName>
    <definedName name="地区名称">#REF!</definedName>
  </definedNames>
  <calcPr calcId="144525"/>
</workbook>
</file>

<file path=xl/sharedStrings.xml><?xml version="1.0" encoding="utf-8"?>
<sst xmlns="http://schemas.openxmlformats.org/spreadsheetml/2006/main" count="1611">
  <si>
    <t>附件</t>
  </si>
  <si>
    <r>
      <rPr>
        <sz val="22"/>
        <color theme="1"/>
        <rFont val="方正小标宋_GBK"/>
        <charset val="134"/>
      </rPr>
      <t>重庆市沙坪坝区</t>
    </r>
    <r>
      <rPr>
        <sz val="22"/>
        <color theme="1"/>
        <rFont val="Times New Roman"/>
        <charset val="134"/>
      </rPr>
      <t>2021</t>
    </r>
    <r>
      <rPr>
        <sz val="22"/>
        <color theme="1"/>
        <rFont val="方正小标宋_GBK"/>
        <charset val="134"/>
      </rPr>
      <t>年预算执行情况和</t>
    </r>
    <r>
      <rPr>
        <sz val="22"/>
        <color theme="1"/>
        <rFont val="Times New Roman"/>
        <charset val="134"/>
      </rPr>
      <t xml:space="preserve">
2022</t>
    </r>
    <r>
      <rPr>
        <sz val="22"/>
        <color theme="1"/>
        <rFont val="方正小标宋_GBK"/>
        <charset val="134"/>
      </rPr>
      <t>年预算草案</t>
    </r>
  </si>
  <si>
    <r>
      <rPr>
        <sz val="18"/>
        <color rgb="FF000000"/>
        <rFont val="华文中宋"/>
        <charset val="134"/>
      </rPr>
      <t>目</t>
    </r>
    <r>
      <rPr>
        <sz val="18"/>
        <color rgb="FF000000"/>
        <rFont val="Times New Roman"/>
        <charset val="134"/>
      </rPr>
      <t xml:space="preserve">    </t>
    </r>
    <r>
      <rPr>
        <sz val="18"/>
        <color rgb="FF000000"/>
        <rFont val="华文中宋"/>
        <charset val="134"/>
      </rPr>
      <t>录</t>
    </r>
  </si>
  <si>
    <r>
      <rPr>
        <sz val="16"/>
        <color rgb="FF000000"/>
        <rFont val="方正黑体_GBK"/>
        <charset val="134"/>
      </rPr>
      <t>一、</t>
    </r>
    <r>
      <rPr>
        <sz val="16"/>
        <color rgb="FF000000"/>
        <rFont val="Times New Roman"/>
        <charset val="134"/>
      </rPr>
      <t>2021</t>
    </r>
    <r>
      <rPr>
        <sz val="16"/>
        <color rgb="FF000000"/>
        <rFont val="方正黑体_GBK"/>
        <charset val="134"/>
      </rPr>
      <t>年预算执行</t>
    </r>
  </si>
  <si>
    <r>
      <rPr>
        <b/>
        <sz val="14"/>
        <color theme="1"/>
        <rFont val="Times New Roman"/>
        <charset val="134"/>
      </rPr>
      <t>1</t>
    </r>
    <r>
      <rPr>
        <b/>
        <sz val="14"/>
        <color theme="1"/>
        <rFont val="方正楷体_GBK"/>
        <charset val="134"/>
      </rPr>
      <t>、一般公共预算</t>
    </r>
  </si>
  <si>
    <r>
      <rPr>
        <sz val="14"/>
        <color theme="1"/>
        <rFont val="方正仿宋_GBK"/>
        <charset val="134"/>
      </rPr>
      <t>表</t>
    </r>
    <r>
      <rPr>
        <sz val="14"/>
        <color theme="1"/>
        <rFont val="Times New Roman"/>
        <charset val="134"/>
      </rPr>
      <t>1</t>
    </r>
    <r>
      <rPr>
        <sz val="14"/>
        <color theme="1"/>
        <rFont val="方正仿宋_GBK"/>
        <charset val="134"/>
      </rPr>
      <t>：</t>
    </r>
    <r>
      <rPr>
        <sz val="14"/>
        <color theme="1"/>
        <rFont val="Times New Roman"/>
        <charset val="134"/>
      </rPr>
      <t>2021</t>
    </r>
    <r>
      <rPr>
        <sz val="14"/>
        <color theme="1"/>
        <rFont val="方正仿宋_GBK"/>
        <charset val="134"/>
      </rPr>
      <t>年全区一般公共预算收支执行表</t>
    </r>
  </si>
  <si>
    <r>
      <rPr>
        <sz val="14"/>
        <color theme="1"/>
        <rFont val="方正仿宋_GBK"/>
        <charset val="134"/>
      </rPr>
      <t>表</t>
    </r>
    <r>
      <rPr>
        <sz val="14"/>
        <color theme="1"/>
        <rFont val="Times New Roman"/>
        <charset val="134"/>
      </rPr>
      <t>2</t>
    </r>
    <r>
      <rPr>
        <sz val="14"/>
        <color theme="1"/>
        <rFont val="方正仿宋_GBK"/>
        <charset val="134"/>
      </rPr>
      <t>：</t>
    </r>
    <r>
      <rPr>
        <sz val="14"/>
        <color theme="1"/>
        <rFont val="Times New Roman"/>
        <charset val="134"/>
      </rPr>
      <t>2021</t>
    </r>
    <r>
      <rPr>
        <sz val="14"/>
        <color theme="1"/>
        <rFont val="方正仿宋_GBK"/>
        <charset val="134"/>
      </rPr>
      <t>年全区一般公共预算收入执行表</t>
    </r>
  </si>
  <si>
    <r>
      <rPr>
        <sz val="14"/>
        <color theme="1"/>
        <rFont val="方正仿宋_GBK"/>
        <charset val="134"/>
      </rPr>
      <t>表</t>
    </r>
    <r>
      <rPr>
        <sz val="14"/>
        <color theme="1"/>
        <rFont val="Times New Roman"/>
        <charset val="134"/>
      </rPr>
      <t>3</t>
    </r>
    <r>
      <rPr>
        <sz val="14"/>
        <color theme="1"/>
        <rFont val="方正仿宋_GBK"/>
        <charset val="134"/>
      </rPr>
      <t>：</t>
    </r>
    <r>
      <rPr>
        <sz val="14"/>
        <color theme="1"/>
        <rFont val="Times New Roman"/>
        <charset val="134"/>
      </rPr>
      <t>2021</t>
    </r>
    <r>
      <rPr>
        <sz val="14"/>
        <color theme="1"/>
        <rFont val="方正仿宋_GBK"/>
        <charset val="134"/>
      </rPr>
      <t>年全区一般公共预算支出执行表</t>
    </r>
  </si>
  <si>
    <r>
      <rPr>
        <sz val="14"/>
        <color theme="1"/>
        <rFont val="方正仿宋_GBK"/>
        <charset val="134"/>
      </rPr>
      <t>表</t>
    </r>
    <r>
      <rPr>
        <sz val="14"/>
        <color theme="1"/>
        <rFont val="Times New Roman"/>
        <charset val="134"/>
      </rPr>
      <t>4</t>
    </r>
    <r>
      <rPr>
        <sz val="14"/>
        <color theme="1"/>
        <rFont val="方正仿宋_GBK"/>
        <charset val="134"/>
      </rPr>
      <t>：</t>
    </r>
    <r>
      <rPr>
        <sz val="14"/>
        <color theme="1"/>
        <rFont val="Times New Roman"/>
        <charset val="134"/>
      </rPr>
      <t>2021</t>
    </r>
    <r>
      <rPr>
        <sz val="14"/>
        <color theme="1"/>
        <rFont val="方正仿宋_GBK"/>
        <charset val="134"/>
      </rPr>
      <t>年全区一般公共预算支出执行表（支出功能分类科目）</t>
    </r>
  </si>
  <si>
    <r>
      <rPr>
        <sz val="14"/>
        <color theme="1"/>
        <rFont val="方正仿宋_GBK"/>
        <charset val="134"/>
      </rPr>
      <t>表</t>
    </r>
    <r>
      <rPr>
        <sz val="14"/>
        <color theme="1"/>
        <rFont val="Times New Roman"/>
        <charset val="134"/>
      </rPr>
      <t>5</t>
    </r>
    <r>
      <rPr>
        <sz val="14"/>
        <color theme="1"/>
        <rFont val="方正仿宋_GBK"/>
        <charset val="134"/>
      </rPr>
      <t>：</t>
    </r>
    <r>
      <rPr>
        <sz val="14"/>
        <color theme="1"/>
        <rFont val="Times New Roman"/>
        <charset val="134"/>
      </rPr>
      <t>2021</t>
    </r>
    <r>
      <rPr>
        <sz val="14"/>
        <color theme="1"/>
        <rFont val="方正仿宋_GBK"/>
        <charset val="134"/>
      </rPr>
      <t>年区级一般公共预算转移支付收支执行表</t>
    </r>
  </si>
  <si>
    <r>
      <rPr>
        <sz val="14"/>
        <color theme="1"/>
        <rFont val="方正仿宋_GBK"/>
        <charset val="134"/>
      </rPr>
      <t>表</t>
    </r>
    <r>
      <rPr>
        <sz val="14"/>
        <color theme="1"/>
        <rFont val="Times New Roman"/>
        <charset val="134"/>
      </rPr>
      <t>6</t>
    </r>
    <r>
      <rPr>
        <sz val="14"/>
        <color theme="1"/>
        <rFont val="方正仿宋_GBK"/>
        <charset val="134"/>
      </rPr>
      <t>：</t>
    </r>
    <r>
      <rPr>
        <sz val="14"/>
        <color theme="1"/>
        <rFont val="Times New Roman"/>
        <charset val="134"/>
      </rPr>
      <t>2021</t>
    </r>
    <r>
      <rPr>
        <sz val="14"/>
        <color theme="1"/>
        <rFont val="方正仿宋_GBK"/>
        <charset val="134"/>
      </rPr>
      <t>年区级一般公共预算转移支付执行表（分地区）</t>
    </r>
  </si>
  <si>
    <r>
      <rPr>
        <b/>
        <sz val="14"/>
        <color theme="1"/>
        <rFont val="Times New Roman"/>
        <charset val="134"/>
      </rPr>
      <t>2</t>
    </r>
    <r>
      <rPr>
        <b/>
        <sz val="14"/>
        <color theme="1"/>
        <rFont val="方正楷体_GBK"/>
        <charset val="134"/>
      </rPr>
      <t>、政府性基金预算</t>
    </r>
  </si>
  <si>
    <r>
      <rPr>
        <sz val="14"/>
        <color theme="1"/>
        <rFont val="方正仿宋_GBK"/>
        <charset val="134"/>
      </rPr>
      <t>表</t>
    </r>
    <r>
      <rPr>
        <sz val="14"/>
        <color theme="1"/>
        <rFont val="Times New Roman"/>
        <charset val="134"/>
      </rPr>
      <t>7</t>
    </r>
    <r>
      <rPr>
        <sz val="14"/>
        <color theme="1"/>
        <rFont val="方正仿宋_GBK"/>
        <charset val="134"/>
      </rPr>
      <t>：</t>
    </r>
    <r>
      <rPr>
        <sz val="14"/>
        <color theme="1"/>
        <rFont val="Times New Roman"/>
        <charset val="134"/>
      </rPr>
      <t>2021</t>
    </r>
    <r>
      <rPr>
        <sz val="14"/>
        <color theme="1"/>
        <rFont val="方正仿宋_GBK"/>
        <charset val="134"/>
      </rPr>
      <t>年全区政府性基金预算收支执行表</t>
    </r>
  </si>
  <si>
    <r>
      <rPr>
        <sz val="14"/>
        <color theme="1"/>
        <rFont val="方正仿宋_GBK"/>
        <charset val="134"/>
      </rPr>
      <t>表</t>
    </r>
    <r>
      <rPr>
        <sz val="14"/>
        <color theme="1"/>
        <rFont val="Times New Roman"/>
        <charset val="134"/>
      </rPr>
      <t>8</t>
    </r>
    <r>
      <rPr>
        <sz val="14"/>
        <color theme="1"/>
        <rFont val="方正仿宋_GBK"/>
        <charset val="134"/>
      </rPr>
      <t>：</t>
    </r>
    <r>
      <rPr>
        <sz val="14"/>
        <color theme="1"/>
        <rFont val="Times New Roman"/>
        <charset val="134"/>
      </rPr>
      <t>2021</t>
    </r>
    <r>
      <rPr>
        <sz val="14"/>
        <color theme="1"/>
        <rFont val="方正仿宋_GBK"/>
        <charset val="134"/>
      </rPr>
      <t>年全区政府性基金预算收入执行表</t>
    </r>
  </si>
  <si>
    <r>
      <rPr>
        <sz val="14"/>
        <color theme="1"/>
        <rFont val="方正仿宋_GBK"/>
        <charset val="134"/>
      </rPr>
      <t>表</t>
    </r>
    <r>
      <rPr>
        <sz val="14"/>
        <color theme="1"/>
        <rFont val="Times New Roman"/>
        <charset val="134"/>
      </rPr>
      <t>9</t>
    </r>
    <r>
      <rPr>
        <sz val="14"/>
        <color theme="1"/>
        <rFont val="方正仿宋_GBK"/>
        <charset val="134"/>
      </rPr>
      <t>：</t>
    </r>
    <r>
      <rPr>
        <sz val="14"/>
        <color theme="1"/>
        <rFont val="Times New Roman"/>
        <charset val="134"/>
      </rPr>
      <t>2021</t>
    </r>
    <r>
      <rPr>
        <sz val="14"/>
        <color theme="1"/>
        <rFont val="方正仿宋_GBK"/>
        <charset val="134"/>
      </rPr>
      <t>年全区政府性基金预算支出执行表</t>
    </r>
  </si>
  <si>
    <r>
      <rPr>
        <sz val="14"/>
        <color theme="1"/>
        <rFont val="方正仿宋_GBK"/>
        <charset val="134"/>
      </rPr>
      <t>表</t>
    </r>
    <r>
      <rPr>
        <sz val="14"/>
        <color theme="1"/>
        <rFont val="Times New Roman"/>
        <charset val="134"/>
      </rPr>
      <t>10</t>
    </r>
    <r>
      <rPr>
        <sz val="14"/>
        <color theme="1"/>
        <rFont val="方正仿宋_GBK"/>
        <charset val="134"/>
      </rPr>
      <t>：</t>
    </r>
    <r>
      <rPr>
        <sz val="14"/>
        <color theme="1"/>
        <rFont val="Times New Roman"/>
        <charset val="134"/>
      </rPr>
      <t>2021</t>
    </r>
    <r>
      <rPr>
        <sz val="14"/>
        <color theme="1"/>
        <rFont val="方正仿宋_GBK"/>
        <charset val="134"/>
      </rPr>
      <t>年全区政府性基金预算支出执行表（支出功能分类科目）</t>
    </r>
  </si>
  <si>
    <r>
      <rPr>
        <sz val="14"/>
        <color theme="1"/>
        <rFont val="方正仿宋_GBK"/>
        <charset val="134"/>
      </rPr>
      <t>表</t>
    </r>
    <r>
      <rPr>
        <sz val="14"/>
        <color theme="1"/>
        <rFont val="Times New Roman"/>
        <charset val="134"/>
      </rPr>
      <t>:11</t>
    </r>
    <r>
      <rPr>
        <sz val="14"/>
        <color theme="1"/>
        <rFont val="方正仿宋_GBK"/>
        <charset val="134"/>
      </rPr>
      <t>：</t>
    </r>
    <r>
      <rPr>
        <sz val="14"/>
        <color theme="1"/>
        <rFont val="Times New Roman"/>
        <charset val="134"/>
      </rPr>
      <t>2021</t>
    </r>
    <r>
      <rPr>
        <sz val="14"/>
        <color theme="1"/>
        <rFont val="方正仿宋_GBK"/>
        <charset val="134"/>
      </rPr>
      <t>年区级政府性基金转移支付收支执行表</t>
    </r>
  </si>
  <si>
    <r>
      <rPr>
        <sz val="14"/>
        <color theme="1"/>
        <rFont val="方正仿宋_GBK"/>
        <charset val="134"/>
      </rPr>
      <t>表</t>
    </r>
    <r>
      <rPr>
        <sz val="14"/>
        <color theme="1"/>
        <rFont val="Times New Roman"/>
        <charset val="134"/>
      </rPr>
      <t>12</t>
    </r>
    <r>
      <rPr>
        <sz val="14"/>
        <color theme="1"/>
        <rFont val="方正仿宋_GBK"/>
        <charset val="134"/>
      </rPr>
      <t>：</t>
    </r>
    <r>
      <rPr>
        <sz val="14"/>
        <color theme="1"/>
        <rFont val="Times New Roman"/>
        <charset val="134"/>
      </rPr>
      <t>2021</t>
    </r>
    <r>
      <rPr>
        <sz val="14"/>
        <color theme="1"/>
        <rFont val="方正仿宋_GBK"/>
        <charset val="134"/>
      </rPr>
      <t>年区级基金预算转移支付执行表（分地区）</t>
    </r>
  </si>
  <si>
    <r>
      <rPr>
        <b/>
        <sz val="14"/>
        <color theme="1"/>
        <rFont val="Times New Roman"/>
        <charset val="134"/>
      </rPr>
      <t>3</t>
    </r>
    <r>
      <rPr>
        <b/>
        <sz val="14"/>
        <color theme="1"/>
        <rFont val="方正楷体_GBK"/>
        <charset val="134"/>
      </rPr>
      <t>、国有资本经营预算</t>
    </r>
  </si>
  <si>
    <r>
      <rPr>
        <sz val="14"/>
        <color theme="1"/>
        <rFont val="方正仿宋_GBK"/>
        <charset val="134"/>
      </rPr>
      <t>表</t>
    </r>
    <r>
      <rPr>
        <sz val="14"/>
        <color theme="1"/>
        <rFont val="Times New Roman"/>
        <charset val="134"/>
      </rPr>
      <t>13</t>
    </r>
    <r>
      <rPr>
        <sz val="14"/>
        <color theme="1"/>
        <rFont val="方正仿宋_GBK"/>
        <charset val="134"/>
      </rPr>
      <t>：</t>
    </r>
    <r>
      <rPr>
        <sz val="14"/>
        <color theme="1"/>
        <rFont val="Times New Roman"/>
        <charset val="134"/>
      </rPr>
      <t>2021</t>
    </r>
    <r>
      <rPr>
        <sz val="14"/>
        <color theme="1"/>
        <rFont val="方正仿宋_GBK"/>
        <charset val="134"/>
      </rPr>
      <t>年全区国有资本经营预算收支执行表</t>
    </r>
  </si>
  <si>
    <r>
      <rPr>
        <sz val="14"/>
        <color theme="1"/>
        <rFont val="方正仿宋_GBK"/>
        <charset val="134"/>
      </rPr>
      <t>表</t>
    </r>
    <r>
      <rPr>
        <sz val="14"/>
        <color theme="1"/>
        <rFont val="Times New Roman"/>
        <charset val="134"/>
      </rPr>
      <t>14</t>
    </r>
    <r>
      <rPr>
        <sz val="14"/>
        <color theme="1"/>
        <rFont val="方正仿宋_GBK"/>
        <charset val="134"/>
      </rPr>
      <t>：</t>
    </r>
    <r>
      <rPr>
        <sz val="14"/>
        <color theme="1"/>
        <rFont val="Times New Roman"/>
        <charset val="134"/>
      </rPr>
      <t>2021</t>
    </r>
    <r>
      <rPr>
        <sz val="14"/>
        <color theme="1"/>
        <rFont val="方正仿宋_GBK"/>
        <charset val="134"/>
      </rPr>
      <t>年全区国有资本经营预算收入执行表</t>
    </r>
  </si>
  <si>
    <r>
      <rPr>
        <sz val="14"/>
        <color theme="1"/>
        <rFont val="方正仿宋_GBK"/>
        <charset val="134"/>
      </rPr>
      <t>表</t>
    </r>
    <r>
      <rPr>
        <sz val="14"/>
        <color theme="1"/>
        <rFont val="Times New Roman"/>
        <charset val="134"/>
      </rPr>
      <t>15</t>
    </r>
    <r>
      <rPr>
        <sz val="14"/>
        <color theme="1"/>
        <rFont val="方正仿宋_GBK"/>
        <charset val="134"/>
      </rPr>
      <t>：</t>
    </r>
    <r>
      <rPr>
        <sz val="14"/>
        <color theme="1"/>
        <rFont val="Times New Roman"/>
        <charset val="134"/>
      </rPr>
      <t>2021</t>
    </r>
    <r>
      <rPr>
        <sz val="14"/>
        <color theme="1"/>
        <rFont val="方正仿宋_GBK"/>
        <charset val="134"/>
      </rPr>
      <t>年全区国有资本经营预算支出执行表</t>
    </r>
  </si>
  <si>
    <r>
      <rPr>
        <b/>
        <sz val="14"/>
        <color theme="1"/>
        <rFont val="Times New Roman"/>
        <charset val="134"/>
      </rPr>
      <t>4</t>
    </r>
    <r>
      <rPr>
        <b/>
        <sz val="14"/>
        <color theme="1"/>
        <rFont val="方正楷体_GBK"/>
        <charset val="134"/>
      </rPr>
      <t>、社会保险基金预算</t>
    </r>
  </si>
  <si>
    <r>
      <rPr>
        <sz val="14"/>
        <color theme="1"/>
        <rFont val="方正仿宋_GBK"/>
        <charset val="134"/>
      </rPr>
      <t>表</t>
    </r>
    <r>
      <rPr>
        <sz val="14"/>
        <color theme="1"/>
        <rFont val="Times New Roman"/>
        <charset val="134"/>
      </rPr>
      <t>16</t>
    </r>
    <r>
      <rPr>
        <sz val="14"/>
        <color theme="1"/>
        <rFont val="方正仿宋_GBK"/>
        <charset val="134"/>
      </rPr>
      <t>：</t>
    </r>
    <r>
      <rPr>
        <sz val="14"/>
        <color theme="1"/>
        <rFont val="Times New Roman"/>
        <charset val="134"/>
      </rPr>
      <t>2021</t>
    </r>
    <r>
      <rPr>
        <sz val="14"/>
        <color theme="1"/>
        <rFont val="方正仿宋_GBK"/>
        <charset val="134"/>
      </rPr>
      <t>年全区社会保险基金预算收支执行表</t>
    </r>
  </si>
  <si>
    <r>
      <rPr>
        <sz val="16"/>
        <color rgb="FF000000"/>
        <rFont val="方正黑体_GBK"/>
        <charset val="134"/>
      </rPr>
      <t>二、</t>
    </r>
    <r>
      <rPr>
        <sz val="16"/>
        <color rgb="FF000000"/>
        <rFont val="Times New Roman"/>
        <charset val="134"/>
      </rPr>
      <t>2022</t>
    </r>
    <r>
      <rPr>
        <sz val="16"/>
        <color rgb="FF000000"/>
        <rFont val="方正黑体_GBK"/>
        <charset val="134"/>
      </rPr>
      <t>年预算草案</t>
    </r>
  </si>
  <si>
    <r>
      <rPr>
        <sz val="14"/>
        <color theme="1"/>
        <rFont val="方正仿宋_GBK"/>
        <charset val="134"/>
      </rPr>
      <t>表</t>
    </r>
    <r>
      <rPr>
        <sz val="14"/>
        <color theme="1"/>
        <rFont val="Times New Roman"/>
        <charset val="134"/>
      </rPr>
      <t>17</t>
    </r>
    <r>
      <rPr>
        <sz val="14"/>
        <color theme="1"/>
        <rFont val="方正仿宋_GBK"/>
        <charset val="134"/>
      </rPr>
      <t>：</t>
    </r>
    <r>
      <rPr>
        <sz val="14"/>
        <color theme="1"/>
        <rFont val="Times New Roman"/>
        <charset val="134"/>
      </rPr>
      <t>2022</t>
    </r>
    <r>
      <rPr>
        <sz val="14"/>
        <color theme="1"/>
        <rFont val="方正仿宋_GBK"/>
        <charset val="134"/>
      </rPr>
      <t>年全区一般公共预算收支预算表</t>
    </r>
  </si>
  <si>
    <r>
      <rPr>
        <sz val="14"/>
        <color theme="1"/>
        <rFont val="方正仿宋_GBK"/>
        <charset val="134"/>
      </rPr>
      <t>表</t>
    </r>
    <r>
      <rPr>
        <sz val="14"/>
        <color theme="1"/>
        <rFont val="Times New Roman"/>
        <charset val="134"/>
      </rPr>
      <t>18</t>
    </r>
    <r>
      <rPr>
        <sz val="14"/>
        <color theme="1"/>
        <rFont val="方正仿宋_GBK"/>
        <charset val="134"/>
      </rPr>
      <t>：</t>
    </r>
    <r>
      <rPr>
        <sz val="14"/>
        <color theme="1"/>
        <rFont val="Times New Roman"/>
        <charset val="134"/>
      </rPr>
      <t>2022</t>
    </r>
    <r>
      <rPr>
        <sz val="14"/>
        <color theme="1"/>
        <rFont val="方正仿宋_GBK"/>
        <charset val="134"/>
      </rPr>
      <t>年全区一般公共预算收入预算表</t>
    </r>
  </si>
  <si>
    <r>
      <rPr>
        <sz val="14"/>
        <color theme="1"/>
        <rFont val="方正仿宋_GBK"/>
        <charset val="134"/>
      </rPr>
      <t>表</t>
    </r>
    <r>
      <rPr>
        <sz val="14"/>
        <color theme="1"/>
        <rFont val="Times New Roman"/>
        <charset val="134"/>
      </rPr>
      <t>19</t>
    </r>
    <r>
      <rPr>
        <sz val="14"/>
        <color theme="1"/>
        <rFont val="方正仿宋_GBK"/>
        <charset val="134"/>
      </rPr>
      <t>：</t>
    </r>
    <r>
      <rPr>
        <sz val="14"/>
        <color theme="1"/>
        <rFont val="Times New Roman"/>
        <charset val="134"/>
      </rPr>
      <t>2022</t>
    </r>
    <r>
      <rPr>
        <sz val="14"/>
        <color theme="1"/>
        <rFont val="方正仿宋_GBK"/>
        <charset val="134"/>
      </rPr>
      <t>年全区一般公共预算支出预算表</t>
    </r>
  </si>
  <si>
    <r>
      <rPr>
        <sz val="14"/>
        <color theme="1"/>
        <rFont val="方正仿宋_GBK"/>
        <charset val="134"/>
      </rPr>
      <t>表</t>
    </r>
    <r>
      <rPr>
        <sz val="14"/>
        <color theme="1"/>
        <rFont val="Times New Roman"/>
        <charset val="134"/>
      </rPr>
      <t>20</t>
    </r>
    <r>
      <rPr>
        <sz val="14"/>
        <color theme="1"/>
        <rFont val="方正仿宋_GBK"/>
        <charset val="134"/>
      </rPr>
      <t>：</t>
    </r>
    <r>
      <rPr>
        <sz val="14"/>
        <color theme="1"/>
        <rFont val="Times New Roman"/>
        <charset val="134"/>
      </rPr>
      <t>2022</t>
    </r>
    <r>
      <rPr>
        <sz val="14"/>
        <color theme="1"/>
        <rFont val="方正仿宋_GBK"/>
        <charset val="134"/>
      </rPr>
      <t>年区级一般公共预算本级支出预算表（支出功能分类科目）</t>
    </r>
  </si>
  <si>
    <r>
      <rPr>
        <sz val="14"/>
        <color theme="1"/>
        <rFont val="方正仿宋_GBK"/>
        <charset val="134"/>
      </rPr>
      <t>表</t>
    </r>
    <r>
      <rPr>
        <sz val="14"/>
        <color theme="1"/>
        <rFont val="Times New Roman"/>
        <charset val="134"/>
      </rPr>
      <t>21</t>
    </r>
    <r>
      <rPr>
        <sz val="14"/>
        <color theme="1"/>
        <rFont val="方正仿宋_GBK"/>
        <charset val="134"/>
      </rPr>
      <t>：</t>
    </r>
    <r>
      <rPr>
        <sz val="14"/>
        <color theme="1"/>
        <rFont val="Times New Roman"/>
        <charset val="134"/>
      </rPr>
      <t>2022</t>
    </r>
    <r>
      <rPr>
        <sz val="14"/>
        <color theme="1"/>
        <rFont val="方正仿宋_GBK"/>
        <charset val="134"/>
      </rPr>
      <t>年区级一般公共预算本级支出预算表</t>
    </r>
    <r>
      <rPr>
        <sz val="14"/>
        <color theme="1"/>
        <rFont val="Times New Roman"/>
        <charset val="134"/>
      </rPr>
      <t xml:space="preserve"> </t>
    </r>
    <r>
      <rPr>
        <sz val="14"/>
        <color theme="1"/>
        <rFont val="方正仿宋_GBK"/>
        <charset val="134"/>
      </rPr>
      <t>（按功能分类科目的基本支出和项目支出）</t>
    </r>
  </si>
  <si>
    <r>
      <rPr>
        <sz val="14"/>
        <color theme="1"/>
        <rFont val="方正仿宋_GBK"/>
        <charset val="134"/>
      </rPr>
      <t>表</t>
    </r>
    <r>
      <rPr>
        <sz val="14"/>
        <color theme="1"/>
        <rFont val="Times New Roman"/>
        <charset val="134"/>
      </rPr>
      <t>22</t>
    </r>
    <r>
      <rPr>
        <sz val="14"/>
        <color theme="1"/>
        <rFont val="方正仿宋_GBK"/>
        <charset val="134"/>
      </rPr>
      <t>：</t>
    </r>
    <r>
      <rPr>
        <sz val="14"/>
        <color theme="1"/>
        <rFont val="Times New Roman"/>
        <charset val="134"/>
      </rPr>
      <t>2022</t>
    </r>
    <r>
      <rPr>
        <sz val="14"/>
        <color theme="1"/>
        <rFont val="方正仿宋_GBK"/>
        <charset val="134"/>
      </rPr>
      <t>年区级一般公共预算本级基本支出预算表（按经济分类科目）</t>
    </r>
    <r>
      <rPr>
        <sz val="14"/>
        <color theme="1"/>
        <rFont val="Times New Roman"/>
        <charset val="134"/>
      </rPr>
      <t xml:space="preserve"> </t>
    </r>
  </si>
  <si>
    <r>
      <rPr>
        <sz val="14"/>
        <color theme="1"/>
        <rFont val="方正仿宋_GBK"/>
        <charset val="134"/>
      </rPr>
      <t>表</t>
    </r>
    <r>
      <rPr>
        <sz val="14"/>
        <color theme="1"/>
        <rFont val="Times New Roman"/>
        <charset val="134"/>
      </rPr>
      <t>23</t>
    </r>
    <r>
      <rPr>
        <sz val="14"/>
        <color theme="1"/>
        <rFont val="方正仿宋_GBK"/>
        <charset val="134"/>
      </rPr>
      <t>：</t>
    </r>
    <r>
      <rPr>
        <sz val="14"/>
        <color theme="1"/>
        <rFont val="Times New Roman"/>
        <charset val="134"/>
      </rPr>
      <t>2022</t>
    </r>
    <r>
      <rPr>
        <sz val="14"/>
        <color theme="1"/>
        <rFont val="方正仿宋_GBK"/>
        <charset val="134"/>
      </rPr>
      <t>年区级一般公共预算转移支付收支预算表</t>
    </r>
  </si>
  <si>
    <r>
      <rPr>
        <sz val="14"/>
        <color theme="1"/>
        <rFont val="方正仿宋_GBK"/>
        <charset val="134"/>
      </rPr>
      <t>表</t>
    </r>
    <r>
      <rPr>
        <sz val="14"/>
        <color theme="1"/>
        <rFont val="Times New Roman"/>
        <charset val="134"/>
      </rPr>
      <t>24</t>
    </r>
    <r>
      <rPr>
        <sz val="14"/>
        <color theme="1"/>
        <rFont val="方正仿宋_GBK"/>
        <charset val="134"/>
      </rPr>
      <t>：</t>
    </r>
    <r>
      <rPr>
        <sz val="14"/>
        <color theme="1"/>
        <rFont val="Times New Roman"/>
        <charset val="134"/>
      </rPr>
      <t>2022</t>
    </r>
    <r>
      <rPr>
        <sz val="14"/>
        <color theme="1"/>
        <rFont val="方正仿宋_GBK"/>
        <charset val="134"/>
      </rPr>
      <t>年区级一般公共预算转移支付支出预算表（分地区）</t>
    </r>
  </si>
  <si>
    <t>表25：2022年区级一般公共预算转移支付支出预算表（专项转移支付分项目）</t>
  </si>
  <si>
    <r>
      <rPr>
        <sz val="14"/>
        <color theme="1"/>
        <rFont val="方正仿宋_GBK"/>
        <charset val="134"/>
      </rPr>
      <t>表</t>
    </r>
    <r>
      <rPr>
        <sz val="14"/>
        <color theme="1"/>
        <rFont val="Times New Roman"/>
        <charset val="134"/>
      </rPr>
      <t>26</t>
    </r>
    <r>
      <rPr>
        <sz val="14"/>
        <color theme="1"/>
        <rFont val="方正仿宋_GBK"/>
        <charset val="134"/>
      </rPr>
      <t>：</t>
    </r>
    <r>
      <rPr>
        <sz val="14"/>
        <color theme="1"/>
        <rFont val="Times New Roman"/>
        <charset val="134"/>
      </rPr>
      <t>2022</t>
    </r>
    <r>
      <rPr>
        <sz val="14"/>
        <color theme="1"/>
        <rFont val="方正仿宋_GBK"/>
        <charset val="134"/>
      </rPr>
      <t>年全区政府性基金预算收支预算表</t>
    </r>
  </si>
  <si>
    <r>
      <rPr>
        <sz val="14"/>
        <color theme="1"/>
        <rFont val="方正仿宋_GBK"/>
        <charset val="134"/>
      </rPr>
      <t>表</t>
    </r>
    <r>
      <rPr>
        <sz val="14"/>
        <color theme="1"/>
        <rFont val="Times New Roman"/>
        <charset val="134"/>
      </rPr>
      <t>27</t>
    </r>
    <r>
      <rPr>
        <sz val="14"/>
        <color theme="1"/>
        <rFont val="方正仿宋_GBK"/>
        <charset val="134"/>
      </rPr>
      <t>：</t>
    </r>
    <r>
      <rPr>
        <sz val="14"/>
        <color theme="1"/>
        <rFont val="Times New Roman"/>
        <charset val="134"/>
      </rPr>
      <t>2022</t>
    </r>
    <r>
      <rPr>
        <sz val="14"/>
        <color theme="1"/>
        <rFont val="方正仿宋_GBK"/>
        <charset val="134"/>
      </rPr>
      <t>年区级政府性基金预算收入预算表</t>
    </r>
  </si>
  <si>
    <r>
      <rPr>
        <sz val="14"/>
        <color theme="1"/>
        <rFont val="方正仿宋_GBK"/>
        <charset val="134"/>
      </rPr>
      <t>表</t>
    </r>
    <r>
      <rPr>
        <sz val="14"/>
        <color theme="1"/>
        <rFont val="Times New Roman"/>
        <charset val="134"/>
      </rPr>
      <t>28</t>
    </r>
    <r>
      <rPr>
        <sz val="14"/>
        <color theme="1"/>
        <rFont val="方正仿宋_GBK"/>
        <charset val="134"/>
      </rPr>
      <t>：</t>
    </r>
    <r>
      <rPr>
        <sz val="14"/>
        <color theme="1"/>
        <rFont val="Times New Roman"/>
        <charset val="134"/>
      </rPr>
      <t>2022</t>
    </r>
    <r>
      <rPr>
        <sz val="14"/>
        <color theme="1"/>
        <rFont val="方正仿宋_GBK"/>
        <charset val="134"/>
      </rPr>
      <t>年全区政府性基金预算支出预算表</t>
    </r>
  </si>
  <si>
    <r>
      <rPr>
        <sz val="14"/>
        <color theme="1"/>
        <rFont val="方正仿宋_GBK"/>
        <charset val="134"/>
      </rPr>
      <t>表</t>
    </r>
    <r>
      <rPr>
        <sz val="14"/>
        <color theme="1"/>
        <rFont val="Times New Roman"/>
        <charset val="134"/>
      </rPr>
      <t>29</t>
    </r>
    <r>
      <rPr>
        <sz val="14"/>
        <color theme="1"/>
        <rFont val="方正仿宋_GBK"/>
        <charset val="134"/>
      </rPr>
      <t>：</t>
    </r>
    <r>
      <rPr>
        <sz val="14"/>
        <color theme="1"/>
        <rFont val="Times New Roman"/>
        <charset val="134"/>
      </rPr>
      <t>2022</t>
    </r>
    <r>
      <rPr>
        <sz val="14"/>
        <color theme="1"/>
        <rFont val="方正仿宋_GBK"/>
        <charset val="134"/>
      </rPr>
      <t>年区级政府性基金预算专项转移支付预算表</t>
    </r>
  </si>
  <si>
    <r>
      <rPr>
        <sz val="14"/>
        <color theme="1"/>
        <rFont val="方正仿宋_GBK"/>
        <charset val="134"/>
      </rPr>
      <t>表</t>
    </r>
    <r>
      <rPr>
        <sz val="14"/>
        <color theme="1"/>
        <rFont val="Times New Roman"/>
        <charset val="134"/>
      </rPr>
      <t>30</t>
    </r>
    <r>
      <rPr>
        <sz val="14"/>
        <color theme="1"/>
        <rFont val="方正仿宋_GBK"/>
        <charset val="134"/>
      </rPr>
      <t>：</t>
    </r>
    <r>
      <rPr>
        <sz val="14"/>
        <color theme="1"/>
        <rFont val="Times New Roman"/>
        <charset val="134"/>
      </rPr>
      <t>2022</t>
    </r>
    <r>
      <rPr>
        <sz val="14"/>
        <color theme="1"/>
        <rFont val="方正仿宋_GBK"/>
        <charset val="134"/>
      </rPr>
      <t>年全区国有资本经营预算收支预算表</t>
    </r>
    <r>
      <rPr>
        <sz val="14"/>
        <color theme="1"/>
        <rFont val="Times New Roman"/>
        <charset val="134"/>
      </rPr>
      <t xml:space="preserve"> </t>
    </r>
  </si>
  <si>
    <r>
      <rPr>
        <sz val="14"/>
        <color theme="1"/>
        <rFont val="方正仿宋_GBK"/>
        <charset val="134"/>
      </rPr>
      <t>表</t>
    </r>
    <r>
      <rPr>
        <sz val="14"/>
        <color theme="1"/>
        <rFont val="Times New Roman"/>
        <charset val="134"/>
      </rPr>
      <t>31</t>
    </r>
    <r>
      <rPr>
        <sz val="14"/>
        <color theme="1"/>
        <rFont val="方正仿宋_GBK"/>
        <charset val="134"/>
      </rPr>
      <t>：</t>
    </r>
    <r>
      <rPr>
        <sz val="14"/>
        <color theme="1"/>
        <rFont val="Times New Roman"/>
        <charset val="134"/>
      </rPr>
      <t>2022</t>
    </r>
    <r>
      <rPr>
        <sz val="14"/>
        <color theme="1"/>
        <rFont val="方正仿宋_GBK"/>
        <charset val="134"/>
      </rPr>
      <t>年全区国有资本经营预算收入预算表</t>
    </r>
  </si>
  <si>
    <r>
      <rPr>
        <sz val="14"/>
        <color theme="1"/>
        <rFont val="方正仿宋_GBK"/>
        <charset val="134"/>
      </rPr>
      <t>表</t>
    </r>
    <r>
      <rPr>
        <sz val="14"/>
        <color theme="1"/>
        <rFont val="Times New Roman"/>
        <charset val="134"/>
      </rPr>
      <t>32</t>
    </r>
    <r>
      <rPr>
        <sz val="14"/>
        <color theme="1"/>
        <rFont val="方正仿宋_GBK"/>
        <charset val="134"/>
      </rPr>
      <t>：</t>
    </r>
    <r>
      <rPr>
        <sz val="14"/>
        <color theme="1"/>
        <rFont val="Times New Roman"/>
        <charset val="134"/>
      </rPr>
      <t>2022</t>
    </r>
    <r>
      <rPr>
        <sz val="14"/>
        <color theme="1"/>
        <rFont val="方正仿宋_GBK"/>
        <charset val="134"/>
      </rPr>
      <t>年全区国有资本经营预算收入预算表</t>
    </r>
  </si>
  <si>
    <r>
      <rPr>
        <sz val="14"/>
        <color theme="1"/>
        <rFont val="方正仿宋_GBK"/>
        <charset val="134"/>
      </rPr>
      <t>表</t>
    </r>
    <r>
      <rPr>
        <sz val="14"/>
        <color theme="1"/>
        <rFont val="Times New Roman"/>
        <charset val="134"/>
      </rPr>
      <t>33</t>
    </r>
    <r>
      <rPr>
        <sz val="14"/>
        <color theme="1"/>
        <rFont val="方正仿宋_GBK"/>
        <charset val="134"/>
      </rPr>
      <t>：</t>
    </r>
    <r>
      <rPr>
        <sz val="14"/>
        <color theme="1"/>
        <rFont val="Times New Roman"/>
        <charset val="134"/>
      </rPr>
      <t>2022</t>
    </r>
    <r>
      <rPr>
        <sz val="14"/>
        <color theme="1"/>
        <rFont val="方正仿宋_GBK"/>
        <charset val="134"/>
      </rPr>
      <t>年全区社会保险基金预算收支执行表</t>
    </r>
  </si>
  <si>
    <t>5、“三公”经费预算</t>
  </si>
  <si>
    <t>表34：2022年“三公”经费预算表</t>
  </si>
  <si>
    <r>
      <rPr>
        <sz val="16"/>
        <color rgb="FF000000"/>
        <rFont val="方正黑体_GBK"/>
        <charset val="134"/>
      </rPr>
      <t>三、债务管控情况</t>
    </r>
  </si>
  <si>
    <r>
      <rPr>
        <sz val="14"/>
        <color theme="1"/>
        <rFont val="方正仿宋_GBK"/>
        <charset val="134"/>
      </rPr>
      <t>表</t>
    </r>
    <r>
      <rPr>
        <sz val="14"/>
        <color theme="1"/>
        <rFont val="Times New Roman"/>
        <charset val="134"/>
      </rPr>
      <t>35</t>
    </r>
    <r>
      <rPr>
        <sz val="14"/>
        <color theme="1"/>
        <rFont val="方正仿宋_GBK"/>
        <charset val="134"/>
      </rPr>
      <t>：</t>
    </r>
    <r>
      <rPr>
        <sz val="14"/>
        <color theme="1"/>
        <rFont val="Times New Roman"/>
        <charset val="134"/>
      </rPr>
      <t>2021</t>
    </r>
    <r>
      <rPr>
        <sz val="14"/>
        <color theme="1"/>
        <rFont val="方正仿宋_GBK"/>
        <charset val="134"/>
      </rPr>
      <t>年地方政府债务限额及余额情况表</t>
    </r>
  </si>
  <si>
    <r>
      <rPr>
        <sz val="14"/>
        <color theme="1"/>
        <rFont val="方正仿宋_GBK"/>
        <charset val="134"/>
      </rPr>
      <t>表</t>
    </r>
    <r>
      <rPr>
        <sz val="14"/>
        <color theme="1"/>
        <rFont val="Times New Roman"/>
        <charset val="134"/>
      </rPr>
      <t>36</t>
    </r>
    <r>
      <rPr>
        <sz val="14"/>
        <color theme="1"/>
        <rFont val="方正仿宋_GBK"/>
        <charset val="134"/>
      </rPr>
      <t>：</t>
    </r>
    <r>
      <rPr>
        <sz val="14"/>
        <color theme="1"/>
        <rFont val="Times New Roman"/>
        <charset val="134"/>
      </rPr>
      <t>2021</t>
    </r>
    <r>
      <rPr>
        <sz val="14"/>
        <color theme="1"/>
        <rFont val="方正仿宋_GBK"/>
        <charset val="134"/>
      </rPr>
      <t>年和</t>
    </r>
    <r>
      <rPr>
        <sz val="14"/>
        <color theme="1"/>
        <rFont val="Times New Roman"/>
        <charset val="134"/>
      </rPr>
      <t>2022</t>
    </r>
    <r>
      <rPr>
        <sz val="14"/>
        <color theme="1"/>
        <rFont val="方正仿宋_GBK"/>
        <charset val="134"/>
      </rPr>
      <t>年地方政府一般债务余额情况表</t>
    </r>
  </si>
  <si>
    <r>
      <rPr>
        <sz val="14"/>
        <color theme="1"/>
        <rFont val="方正仿宋_GBK"/>
        <charset val="134"/>
      </rPr>
      <t>表</t>
    </r>
    <r>
      <rPr>
        <sz val="14"/>
        <color theme="1"/>
        <rFont val="Times New Roman"/>
        <charset val="134"/>
      </rPr>
      <t>37</t>
    </r>
    <r>
      <rPr>
        <sz val="14"/>
        <color theme="1"/>
        <rFont val="方正仿宋_GBK"/>
        <charset val="134"/>
      </rPr>
      <t>：</t>
    </r>
    <r>
      <rPr>
        <sz val="14"/>
        <color theme="1"/>
        <rFont val="Times New Roman"/>
        <charset val="134"/>
      </rPr>
      <t>2021</t>
    </r>
    <r>
      <rPr>
        <sz val="14"/>
        <color theme="1"/>
        <rFont val="方正仿宋_GBK"/>
        <charset val="134"/>
      </rPr>
      <t>年和</t>
    </r>
    <r>
      <rPr>
        <sz val="14"/>
        <color theme="1"/>
        <rFont val="Times New Roman"/>
        <charset val="134"/>
      </rPr>
      <t>2022</t>
    </r>
    <r>
      <rPr>
        <sz val="14"/>
        <color theme="1"/>
        <rFont val="方正仿宋_GBK"/>
        <charset val="134"/>
      </rPr>
      <t>年地方政府专项债务余额情况表</t>
    </r>
  </si>
  <si>
    <r>
      <rPr>
        <sz val="14"/>
        <color theme="1"/>
        <rFont val="方正仿宋_GBK"/>
        <charset val="134"/>
      </rPr>
      <t>表</t>
    </r>
    <r>
      <rPr>
        <sz val="14"/>
        <color theme="1"/>
        <rFont val="Times New Roman"/>
        <charset val="134"/>
      </rPr>
      <t>38</t>
    </r>
    <r>
      <rPr>
        <sz val="14"/>
        <color theme="1"/>
        <rFont val="方正仿宋_GBK"/>
        <charset val="134"/>
      </rPr>
      <t>：</t>
    </r>
    <r>
      <rPr>
        <sz val="14"/>
        <color theme="1"/>
        <rFont val="Times New Roman"/>
        <charset val="134"/>
      </rPr>
      <t>2021</t>
    </r>
    <r>
      <rPr>
        <sz val="14"/>
        <color theme="1"/>
        <rFont val="方正仿宋_GBK"/>
        <charset val="134"/>
      </rPr>
      <t>年和</t>
    </r>
    <r>
      <rPr>
        <sz val="14"/>
        <color theme="1"/>
        <rFont val="Times New Roman"/>
        <charset val="134"/>
      </rPr>
      <t>2022</t>
    </r>
    <r>
      <rPr>
        <sz val="14"/>
        <color theme="1"/>
        <rFont val="方正仿宋_GBK"/>
        <charset val="134"/>
      </rPr>
      <t>年地方政府债券发行及还本付息情况表</t>
    </r>
  </si>
  <si>
    <r>
      <rPr>
        <sz val="14"/>
        <color theme="1"/>
        <rFont val="方正仿宋_GBK"/>
        <charset val="134"/>
      </rPr>
      <t>表</t>
    </r>
    <r>
      <rPr>
        <sz val="14"/>
        <color theme="1"/>
        <rFont val="Times New Roman"/>
        <charset val="134"/>
      </rPr>
      <t>39</t>
    </r>
    <r>
      <rPr>
        <sz val="14"/>
        <color theme="1"/>
        <rFont val="方正仿宋_GBK"/>
        <charset val="134"/>
      </rPr>
      <t>：</t>
    </r>
    <r>
      <rPr>
        <sz val="14"/>
        <color theme="1"/>
        <rFont val="Times New Roman"/>
        <charset val="134"/>
      </rPr>
      <t>2022</t>
    </r>
    <r>
      <rPr>
        <sz val="14"/>
        <color theme="1"/>
        <rFont val="方正仿宋_GBK"/>
        <charset val="134"/>
      </rPr>
      <t>年地方政府债务限额提前下达情况表</t>
    </r>
  </si>
  <si>
    <r>
      <rPr>
        <sz val="14"/>
        <color theme="1"/>
        <rFont val="方正仿宋_GBK"/>
        <charset val="134"/>
      </rPr>
      <t>表</t>
    </r>
    <r>
      <rPr>
        <sz val="14"/>
        <color theme="1"/>
        <rFont val="Times New Roman"/>
        <charset val="134"/>
      </rPr>
      <t>40</t>
    </r>
    <r>
      <rPr>
        <sz val="14"/>
        <color theme="1"/>
        <rFont val="方正仿宋_GBK"/>
        <charset val="134"/>
      </rPr>
      <t>：</t>
    </r>
    <r>
      <rPr>
        <sz val="14"/>
        <color theme="1"/>
        <rFont val="Times New Roman"/>
        <charset val="134"/>
      </rPr>
      <t>2022</t>
    </r>
    <r>
      <rPr>
        <sz val="14"/>
        <color theme="1"/>
        <rFont val="方正仿宋_GBK"/>
        <charset val="134"/>
      </rPr>
      <t>年年初新增地方政府债券资金安排表</t>
    </r>
  </si>
  <si>
    <r>
      <rPr>
        <sz val="14"/>
        <rFont val="方正黑体_GBK"/>
        <charset val="134"/>
      </rPr>
      <t>表</t>
    </r>
    <r>
      <rPr>
        <sz val="14"/>
        <rFont val="Times New Roman"/>
        <charset val="134"/>
      </rPr>
      <t>1</t>
    </r>
  </si>
  <si>
    <r>
      <rPr>
        <b/>
        <sz val="19"/>
        <color theme="1"/>
        <rFont val="Times New Roman"/>
        <charset val="134"/>
      </rPr>
      <t>2021</t>
    </r>
    <r>
      <rPr>
        <b/>
        <sz val="19"/>
        <color theme="1"/>
        <rFont val="方正仿宋_GBK"/>
        <charset val="134"/>
      </rPr>
      <t>年全区一般公共预算收支执行表</t>
    </r>
  </si>
  <si>
    <r>
      <rPr>
        <sz val="11"/>
        <color theme="1"/>
        <rFont val="方正仿宋_GBK"/>
        <charset val="134"/>
      </rPr>
      <t>单位：万元</t>
    </r>
  </si>
  <si>
    <r>
      <rPr>
        <b/>
        <sz val="14"/>
        <rFont val="方正仿宋_GBK"/>
        <charset val="134"/>
      </rPr>
      <t>收</t>
    </r>
    <r>
      <rPr>
        <b/>
        <sz val="14"/>
        <rFont val="Times New Roman"/>
        <charset val="134"/>
      </rPr>
      <t xml:space="preserve">      </t>
    </r>
    <r>
      <rPr>
        <b/>
        <sz val="14"/>
        <rFont val="方正仿宋_GBK"/>
        <charset val="134"/>
      </rPr>
      <t>入</t>
    </r>
  </si>
  <si>
    <r>
      <rPr>
        <b/>
        <sz val="14"/>
        <rFont val="方正仿宋_GBK"/>
        <charset val="134"/>
      </rPr>
      <t>年初预算</t>
    </r>
  </si>
  <si>
    <r>
      <rPr>
        <b/>
        <sz val="14"/>
        <rFont val="方正仿宋_GBK"/>
        <charset val="134"/>
      </rPr>
      <t>调整</t>
    </r>
    <r>
      <rPr>
        <b/>
        <sz val="14"/>
        <rFont val="Times New Roman"/>
        <charset val="134"/>
      </rPr>
      <t xml:space="preserve">
</t>
    </r>
    <r>
      <rPr>
        <b/>
        <sz val="14"/>
        <rFont val="方正仿宋_GBK"/>
        <charset val="134"/>
      </rPr>
      <t>预算数</t>
    </r>
  </si>
  <si>
    <r>
      <rPr>
        <b/>
        <sz val="14"/>
        <rFont val="方正仿宋_GBK"/>
        <charset val="134"/>
      </rPr>
      <t>执行数</t>
    </r>
  </si>
  <si>
    <r>
      <rPr>
        <b/>
        <sz val="14"/>
        <rFont val="方正仿宋_GBK"/>
        <charset val="134"/>
      </rPr>
      <t>执行数为调整</t>
    </r>
    <r>
      <rPr>
        <b/>
        <sz val="14"/>
        <rFont val="Times New Roman"/>
        <charset val="134"/>
      </rPr>
      <t xml:space="preserve">
</t>
    </r>
    <r>
      <rPr>
        <b/>
        <sz val="14"/>
        <rFont val="方正仿宋_GBK"/>
        <charset val="134"/>
      </rPr>
      <t>预算数</t>
    </r>
    <r>
      <rPr>
        <b/>
        <sz val="14"/>
        <rFont val="Times New Roman"/>
        <charset val="134"/>
      </rPr>
      <t>%</t>
    </r>
  </si>
  <si>
    <r>
      <rPr>
        <b/>
        <sz val="14"/>
        <rFont val="方正仿宋_GBK"/>
        <charset val="134"/>
      </rPr>
      <t>支</t>
    </r>
    <r>
      <rPr>
        <b/>
        <sz val="14"/>
        <rFont val="Times New Roman"/>
        <charset val="134"/>
      </rPr>
      <t xml:space="preserve">      </t>
    </r>
    <r>
      <rPr>
        <b/>
        <sz val="14"/>
        <rFont val="方正仿宋_GBK"/>
        <charset val="134"/>
      </rPr>
      <t>出</t>
    </r>
  </si>
  <si>
    <r>
      <rPr>
        <b/>
        <sz val="14"/>
        <rFont val="方正仿宋_GBK"/>
        <charset val="134"/>
      </rPr>
      <t>总</t>
    </r>
    <r>
      <rPr>
        <b/>
        <sz val="14"/>
        <rFont val="Times New Roman"/>
        <charset val="134"/>
      </rPr>
      <t xml:space="preserve">  </t>
    </r>
    <r>
      <rPr>
        <b/>
        <sz val="14"/>
        <rFont val="方正仿宋_GBK"/>
        <charset val="134"/>
      </rPr>
      <t>计</t>
    </r>
  </si>
  <si>
    <r>
      <rPr>
        <b/>
        <sz val="14"/>
        <rFont val="方正仿宋_GBK"/>
        <charset val="134"/>
      </rPr>
      <t>本级收入合计</t>
    </r>
  </si>
  <si>
    <r>
      <rPr>
        <b/>
        <sz val="14"/>
        <rFont val="方正仿宋_GBK"/>
        <charset val="134"/>
      </rPr>
      <t>本级支出合计</t>
    </r>
  </si>
  <si>
    <r>
      <rPr>
        <sz val="12"/>
        <color theme="1"/>
        <rFont val="方正仿宋_GBK"/>
        <charset val="134"/>
      </rPr>
      <t>一、税收收入</t>
    </r>
  </si>
  <si>
    <r>
      <rPr>
        <sz val="12"/>
        <color theme="1"/>
        <rFont val="方正仿宋_GBK"/>
        <charset val="134"/>
      </rPr>
      <t>一、一般公共服务支出</t>
    </r>
  </si>
  <si>
    <r>
      <rPr>
        <sz val="12"/>
        <color theme="1"/>
        <rFont val="Times New Roman"/>
        <charset val="134"/>
      </rPr>
      <t xml:space="preserve">    </t>
    </r>
    <r>
      <rPr>
        <sz val="12"/>
        <color theme="1"/>
        <rFont val="方正仿宋_GBK"/>
        <charset val="134"/>
      </rPr>
      <t>增值税</t>
    </r>
  </si>
  <si>
    <r>
      <rPr>
        <sz val="12"/>
        <color theme="1"/>
        <rFont val="方正仿宋_GBK"/>
        <charset val="134"/>
      </rPr>
      <t>二、外交支出</t>
    </r>
  </si>
  <si>
    <r>
      <rPr>
        <sz val="12"/>
        <color theme="1"/>
        <rFont val="Times New Roman"/>
        <charset val="134"/>
      </rPr>
      <t xml:space="preserve">    </t>
    </r>
    <r>
      <rPr>
        <sz val="12"/>
        <color theme="1"/>
        <rFont val="方正仿宋_GBK"/>
        <charset val="134"/>
      </rPr>
      <t>企业所得税</t>
    </r>
  </si>
  <si>
    <r>
      <rPr>
        <sz val="12"/>
        <color theme="1"/>
        <rFont val="方正仿宋_GBK"/>
        <charset val="134"/>
      </rPr>
      <t>三、国防支出</t>
    </r>
  </si>
  <si>
    <r>
      <rPr>
        <sz val="12"/>
        <color theme="1"/>
        <rFont val="Times New Roman"/>
        <charset val="134"/>
      </rPr>
      <t xml:space="preserve">     </t>
    </r>
    <r>
      <rPr>
        <sz val="12"/>
        <color theme="1"/>
        <rFont val="方正仿宋_GBK"/>
        <charset val="134"/>
      </rPr>
      <t>个人所得税</t>
    </r>
  </si>
  <si>
    <r>
      <rPr>
        <sz val="12"/>
        <color theme="1"/>
        <rFont val="方正仿宋_GBK"/>
        <charset val="134"/>
      </rPr>
      <t>四、公共安全支出</t>
    </r>
  </si>
  <si>
    <r>
      <rPr>
        <sz val="12"/>
        <color theme="1"/>
        <rFont val="Times New Roman"/>
        <charset val="134"/>
      </rPr>
      <t xml:space="preserve">    </t>
    </r>
    <r>
      <rPr>
        <sz val="12"/>
        <color theme="1"/>
        <rFont val="方正仿宋_GBK"/>
        <charset val="134"/>
      </rPr>
      <t>城市维护建设税</t>
    </r>
  </si>
  <si>
    <r>
      <rPr>
        <sz val="12"/>
        <color theme="1"/>
        <rFont val="方正仿宋_GBK"/>
        <charset val="134"/>
      </rPr>
      <t>五、教育支出</t>
    </r>
  </si>
  <si>
    <r>
      <rPr>
        <sz val="12"/>
        <color theme="1"/>
        <rFont val="Times New Roman"/>
        <charset val="134"/>
      </rPr>
      <t xml:space="preserve">    </t>
    </r>
    <r>
      <rPr>
        <sz val="12"/>
        <color theme="1"/>
        <rFont val="方正仿宋_GBK"/>
        <charset val="134"/>
      </rPr>
      <t>房产税</t>
    </r>
  </si>
  <si>
    <r>
      <rPr>
        <sz val="12"/>
        <color theme="1"/>
        <rFont val="方正仿宋_GBK"/>
        <charset val="134"/>
      </rPr>
      <t>六、科学技术支出</t>
    </r>
  </si>
  <si>
    <r>
      <rPr>
        <sz val="12"/>
        <color theme="1"/>
        <rFont val="Times New Roman"/>
        <charset val="134"/>
      </rPr>
      <t xml:space="preserve">    </t>
    </r>
    <r>
      <rPr>
        <sz val="12"/>
        <color theme="1"/>
        <rFont val="方正仿宋_GBK"/>
        <charset val="134"/>
      </rPr>
      <t>印花税</t>
    </r>
  </si>
  <si>
    <r>
      <rPr>
        <sz val="12"/>
        <color theme="1"/>
        <rFont val="方正仿宋_GBK"/>
        <charset val="134"/>
      </rPr>
      <t>七、文化旅游体育与传媒支出</t>
    </r>
  </si>
  <si>
    <r>
      <rPr>
        <sz val="12"/>
        <color theme="1"/>
        <rFont val="Times New Roman"/>
        <charset val="134"/>
      </rPr>
      <t xml:space="preserve">    </t>
    </r>
    <r>
      <rPr>
        <sz val="12"/>
        <color theme="1"/>
        <rFont val="方正仿宋_GBK"/>
        <charset val="134"/>
      </rPr>
      <t>城镇土地使用税</t>
    </r>
  </si>
  <si>
    <r>
      <rPr>
        <sz val="12"/>
        <color theme="1"/>
        <rFont val="方正仿宋_GBK"/>
        <charset val="134"/>
      </rPr>
      <t>八、社会保障和就业支出</t>
    </r>
  </si>
  <si>
    <r>
      <rPr>
        <sz val="12"/>
        <color theme="1"/>
        <rFont val="Times New Roman"/>
        <charset val="134"/>
      </rPr>
      <t xml:space="preserve">    </t>
    </r>
    <r>
      <rPr>
        <sz val="12"/>
        <color theme="1"/>
        <rFont val="方正仿宋_GBK"/>
        <charset val="134"/>
      </rPr>
      <t>土地增值税</t>
    </r>
  </si>
  <si>
    <r>
      <rPr>
        <sz val="12"/>
        <color theme="1"/>
        <rFont val="方正仿宋_GBK"/>
        <charset val="134"/>
      </rPr>
      <t>九、卫生健康支出</t>
    </r>
  </si>
  <si>
    <r>
      <rPr>
        <sz val="12"/>
        <color theme="1"/>
        <rFont val="Times New Roman"/>
        <charset val="134"/>
      </rPr>
      <t xml:space="preserve">    </t>
    </r>
    <r>
      <rPr>
        <sz val="12"/>
        <color theme="1"/>
        <rFont val="方正仿宋_GBK"/>
        <charset val="134"/>
      </rPr>
      <t>资源税</t>
    </r>
  </si>
  <si>
    <r>
      <rPr>
        <sz val="12"/>
        <color theme="1"/>
        <rFont val="方正仿宋_GBK"/>
        <charset val="134"/>
      </rPr>
      <t>十、节能环保支出</t>
    </r>
  </si>
  <si>
    <r>
      <rPr>
        <sz val="12"/>
        <color theme="1"/>
        <rFont val="Times New Roman"/>
        <charset val="134"/>
      </rPr>
      <t xml:space="preserve">    </t>
    </r>
    <r>
      <rPr>
        <sz val="12"/>
        <color theme="1"/>
        <rFont val="方正仿宋_GBK"/>
        <charset val="134"/>
      </rPr>
      <t>环境保护税</t>
    </r>
  </si>
  <si>
    <r>
      <rPr>
        <sz val="12"/>
        <color theme="1"/>
        <rFont val="方正仿宋_GBK"/>
        <charset val="134"/>
      </rPr>
      <t>十一、城乡社区支出</t>
    </r>
  </si>
  <si>
    <r>
      <rPr>
        <sz val="12"/>
        <color theme="1"/>
        <rFont val="Times New Roman"/>
        <charset val="134"/>
      </rPr>
      <t xml:space="preserve">    </t>
    </r>
    <r>
      <rPr>
        <sz val="12"/>
        <color theme="1"/>
        <rFont val="方正仿宋_GBK"/>
        <charset val="134"/>
      </rPr>
      <t>契税</t>
    </r>
  </si>
  <si>
    <r>
      <rPr>
        <sz val="12"/>
        <color theme="1"/>
        <rFont val="方正仿宋_GBK"/>
        <charset val="134"/>
      </rPr>
      <t>十二、农林水支出</t>
    </r>
  </si>
  <si>
    <r>
      <rPr>
        <sz val="12"/>
        <color theme="1"/>
        <rFont val="Times New Roman"/>
        <charset val="134"/>
      </rPr>
      <t xml:space="preserve">    </t>
    </r>
    <r>
      <rPr>
        <sz val="12"/>
        <color theme="1"/>
        <rFont val="方正仿宋_GBK"/>
        <charset val="134"/>
      </rPr>
      <t>耕地占用税</t>
    </r>
  </si>
  <si>
    <r>
      <rPr>
        <sz val="12"/>
        <color theme="1"/>
        <rFont val="方正仿宋_GBK"/>
        <charset val="134"/>
      </rPr>
      <t>十三、交通运输支出</t>
    </r>
  </si>
  <si>
    <r>
      <rPr>
        <sz val="12"/>
        <color theme="1"/>
        <rFont val="Times New Roman"/>
        <charset val="134"/>
      </rPr>
      <t xml:space="preserve">    </t>
    </r>
    <r>
      <rPr>
        <sz val="12"/>
        <color theme="1"/>
        <rFont val="方正仿宋_GBK"/>
        <charset val="134"/>
      </rPr>
      <t>其他税收收入</t>
    </r>
  </si>
  <si>
    <r>
      <rPr>
        <sz val="12"/>
        <rFont val="方正仿宋_GBK"/>
        <charset val="134"/>
      </rPr>
      <t>十四、资源勘探信息等支出</t>
    </r>
  </si>
  <si>
    <r>
      <rPr>
        <sz val="12"/>
        <color theme="1"/>
        <rFont val="方正仿宋_GBK"/>
        <charset val="134"/>
      </rPr>
      <t>二、非税收入</t>
    </r>
  </si>
  <si>
    <r>
      <rPr>
        <sz val="12"/>
        <color theme="1"/>
        <rFont val="方正仿宋_GBK"/>
        <charset val="134"/>
      </rPr>
      <t>十五、商业服务业等支出</t>
    </r>
  </si>
  <si>
    <r>
      <rPr>
        <sz val="12"/>
        <color theme="1"/>
        <rFont val="Times New Roman"/>
        <charset val="134"/>
      </rPr>
      <t xml:space="preserve">    </t>
    </r>
    <r>
      <rPr>
        <sz val="12"/>
        <color theme="1"/>
        <rFont val="方正仿宋_GBK"/>
        <charset val="134"/>
      </rPr>
      <t>专项收入</t>
    </r>
  </si>
  <si>
    <r>
      <rPr>
        <sz val="12"/>
        <color theme="1"/>
        <rFont val="方正仿宋_GBK"/>
        <charset val="134"/>
      </rPr>
      <t>十六、金融支出</t>
    </r>
  </si>
  <si>
    <r>
      <rPr>
        <sz val="12"/>
        <color theme="1"/>
        <rFont val="Times New Roman"/>
        <charset val="134"/>
      </rPr>
      <t xml:space="preserve">    </t>
    </r>
    <r>
      <rPr>
        <sz val="12"/>
        <color theme="1"/>
        <rFont val="方正仿宋_GBK"/>
        <charset val="134"/>
      </rPr>
      <t>行政事业性收费收入</t>
    </r>
  </si>
  <si>
    <r>
      <rPr>
        <sz val="12"/>
        <color theme="1"/>
        <rFont val="方正仿宋_GBK"/>
        <charset val="134"/>
      </rPr>
      <t>十七、援助其他地区支出</t>
    </r>
  </si>
  <si>
    <r>
      <rPr>
        <sz val="12"/>
        <color theme="1"/>
        <rFont val="Times New Roman"/>
        <charset val="134"/>
      </rPr>
      <t xml:space="preserve">    </t>
    </r>
    <r>
      <rPr>
        <sz val="12"/>
        <color theme="1"/>
        <rFont val="方正仿宋_GBK"/>
        <charset val="134"/>
      </rPr>
      <t>罚没收入</t>
    </r>
  </si>
  <si>
    <r>
      <rPr>
        <sz val="12"/>
        <color theme="1"/>
        <rFont val="方正仿宋_GBK"/>
        <charset val="134"/>
      </rPr>
      <t>十八、自然资源海洋气象等支出</t>
    </r>
  </si>
  <si>
    <r>
      <rPr>
        <sz val="12"/>
        <color theme="1"/>
        <rFont val="Times New Roman"/>
        <charset val="134"/>
      </rPr>
      <t xml:space="preserve">    </t>
    </r>
    <r>
      <rPr>
        <sz val="12"/>
        <color theme="1"/>
        <rFont val="方正仿宋_GBK"/>
        <charset val="134"/>
      </rPr>
      <t>国有资源</t>
    </r>
    <r>
      <rPr>
        <sz val="12"/>
        <color theme="1"/>
        <rFont val="Times New Roman"/>
        <charset val="134"/>
      </rPr>
      <t>(</t>
    </r>
    <r>
      <rPr>
        <sz val="12"/>
        <color theme="1"/>
        <rFont val="方正仿宋_GBK"/>
        <charset val="134"/>
      </rPr>
      <t>资产</t>
    </r>
    <r>
      <rPr>
        <sz val="12"/>
        <color theme="1"/>
        <rFont val="Times New Roman"/>
        <charset val="134"/>
      </rPr>
      <t>)</t>
    </r>
    <r>
      <rPr>
        <sz val="12"/>
        <color theme="1"/>
        <rFont val="方正仿宋_GBK"/>
        <charset val="134"/>
      </rPr>
      <t>有偿使用收入</t>
    </r>
  </si>
  <si>
    <r>
      <rPr>
        <sz val="12"/>
        <color theme="1"/>
        <rFont val="方正仿宋_GBK"/>
        <charset val="134"/>
      </rPr>
      <t>十九、住房保障支出</t>
    </r>
  </si>
  <si>
    <r>
      <rPr>
        <sz val="12"/>
        <color theme="1"/>
        <rFont val="Times New Roman"/>
        <charset val="134"/>
      </rPr>
      <t xml:space="preserve">    </t>
    </r>
    <r>
      <rPr>
        <sz val="12"/>
        <color theme="1"/>
        <rFont val="方正仿宋_GBK"/>
        <charset val="134"/>
      </rPr>
      <t>其他收入</t>
    </r>
  </si>
  <si>
    <r>
      <rPr>
        <sz val="12"/>
        <color theme="1"/>
        <rFont val="方正仿宋_GBK"/>
        <charset val="134"/>
      </rPr>
      <t>二十、粮油物资储备支出</t>
    </r>
  </si>
  <si>
    <r>
      <rPr>
        <sz val="12"/>
        <color theme="1"/>
        <rFont val="Times New Roman"/>
        <charset val="134"/>
      </rPr>
      <t xml:space="preserve">    </t>
    </r>
    <r>
      <rPr>
        <sz val="12"/>
        <color theme="1"/>
        <rFont val="方正仿宋_GBK"/>
        <charset val="134"/>
      </rPr>
      <t>捐赠收入</t>
    </r>
  </si>
  <si>
    <r>
      <rPr>
        <sz val="12"/>
        <color theme="1"/>
        <rFont val="方正仿宋_GBK"/>
        <charset val="134"/>
      </rPr>
      <t>二十一、灾害防治及应急管理支出</t>
    </r>
  </si>
  <si>
    <r>
      <rPr>
        <sz val="12"/>
        <color theme="1"/>
        <rFont val="Times New Roman"/>
        <charset val="134"/>
      </rPr>
      <t xml:space="preserve">    </t>
    </r>
    <r>
      <rPr>
        <sz val="12"/>
        <color theme="1"/>
        <rFont val="方正仿宋_GBK"/>
        <charset val="134"/>
      </rPr>
      <t>政府住房基金收入</t>
    </r>
  </si>
  <si>
    <r>
      <rPr>
        <sz val="12"/>
        <color theme="1"/>
        <rFont val="方正仿宋_GBK"/>
        <charset val="134"/>
      </rPr>
      <t>二十二、其他支出</t>
    </r>
  </si>
  <si>
    <r>
      <rPr>
        <sz val="12"/>
        <rFont val="方正仿宋_GBK"/>
        <charset val="134"/>
      </rPr>
      <t>二十三、债务付息支出</t>
    </r>
  </si>
  <si>
    <r>
      <rPr>
        <sz val="12"/>
        <rFont val="方正仿宋_GBK"/>
        <charset val="134"/>
      </rPr>
      <t>二十四、债务发行费用支出</t>
    </r>
  </si>
  <si>
    <r>
      <rPr>
        <sz val="12"/>
        <color theme="1"/>
        <rFont val="方正仿宋_GBK"/>
        <charset val="134"/>
      </rPr>
      <t>二十五、预备费</t>
    </r>
  </si>
  <si>
    <r>
      <rPr>
        <b/>
        <sz val="14"/>
        <rFont val="方正仿宋_GBK"/>
        <charset val="134"/>
      </rPr>
      <t>转移性收入合计</t>
    </r>
  </si>
  <si>
    <r>
      <rPr>
        <b/>
        <sz val="14"/>
        <rFont val="方正仿宋_GBK"/>
        <charset val="134"/>
      </rPr>
      <t>转移性支出合计</t>
    </r>
  </si>
  <si>
    <r>
      <rPr>
        <sz val="12"/>
        <color indexed="8"/>
        <rFont val="方正仿宋_GBK"/>
        <charset val="134"/>
      </rPr>
      <t>一、上级补助收入</t>
    </r>
  </si>
  <si>
    <r>
      <rPr>
        <sz val="12"/>
        <color indexed="8"/>
        <rFont val="方正仿宋_GBK"/>
        <charset val="134"/>
      </rPr>
      <t>一、上解上级支出</t>
    </r>
  </si>
  <si>
    <r>
      <rPr>
        <sz val="12"/>
        <color indexed="8"/>
        <rFont val="方正仿宋_GBK"/>
        <charset val="134"/>
      </rPr>
      <t>二、动用预算稳定调节基金</t>
    </r>
  </si>
  <si>
    <r>
      <rPr>
        <sz val="12"/>
        <color indexed="8"/>
        <rFont val="方正仿宋_GBK"/>
        <charset val="134"/>
      </rPr>
      <t>二、债务还本支出</t>
    </r>
  </si>
  <si>
    <r>
      <rPr>
        <sz val="12"/>
        <color indexed="8"/>
        <rFont val="方正仿宋_GBK"/>
        <charset val="134"/>
      </rPr>
      <t>三、调入资金</t>
    </r>
  </si>
  <si>
    <r>
      <rPr>
        <sz val="12"/>
        <color indexed="8"/>
        <rFont val="方正仿宋_GBK"/>
        <charset val="134"/>
      </rPr>
      <t>三、安排预算稳定调节基金</t>
    </r>
  </si>
  <si>
    <r>
      <rPr>
        <sz val="12"/>
        <color indexed="8"/>
        <rFont val="方正仿宋_GBK"/>
        <charset val="134"/>
      </rPr>
      <t>四、债务转贷收入</t>
    </r>
  </si>
  <si>
    <r>
      <rPr>
        <sz val="12"/>
        <color indexed="8"/>
        <rFont val="方正仿宋_GBK"/>
        <charset val="134"/>
      </rPr>
      <t>四、结转下年</t>
    </r>
  </si>
  <si>
    <r>
      <rPr>
        <sz val="12"/>
        <color indexed="8"/>
        <rFont val="方正仿宋_GBK"/>
        <charset val="134"/>
      </rPr>
      <t>五、上年结转</t>
    </r>
  </si>
  <si>
    <r>
      <rPr>
        <sz val="11"/>
        <color theme="1"/>
        <rFont val="方正仿宋_GBK"/>
        <charset val="134"/>
      </rPr>
      <t>注：</t>
    </r>
    <r>
      <rPr>
        <sz val="11"/>
        <color theme="1"/>
        <rFont val="Times New Roman"/>
        <charset val="134"/>
      </rPr>
      <t>1.</t>
    </r>
    <r>
      <rPr>
        <sz val="11"/>
        <color theme="1"/>
        <rFont val="方正仿宋_GBK"/>
        <charset val="134"/>
      </rPr>
      <t>本表直观反映</t>
    </r>
    <r>
      <rPr>
        <sz val="11"/>
        <color theme="1"/>
        <rFont val="Times New Roman"/>
        <charset val="134"/>
      </rPr>
      <t>2021</t>
    </r>
    <r>
      <rPr>
        <sz val="11"/>
        <color theme="1"/>
        <rFont val="方正仿宋_GBK"/>
        <charset val="134"/>
      </rPr>
      <t>年一般公共预算收入与支出的平衡关系。</t>
    </r>
    <r>
      <rPr>
        <sz val="11"/>
        <color theme="1"/>
        <rFont val="Times New Roman"/>
        <charset val="134"/>
      </rPr>
      <t xml:space="preserve">
        2.</t>
    </r>
    <r>
      <rPr>
        <sz val="11"/>
        <color theme="1"/>
        <rFont val="方正仿宋_GBK"/>
        <charset val="134"/>
      </rPr>
      <t>收入总计（本级收入合计</t>
    </r>
    <r>
      <rPr>
        <sz val="11"/>
        <color theme="1"/>
        <rFont val="Times New Roman"/>
        <charset val="134"/>
      </rPr>
      <t>+</t>
    </r>
    <r>
      <rPr>
        <sz val="11"/>
        <color theme="1"/>
        <rFont val="方正仿宋_GBK"/>
        <charset val="134"/>
      </rPr>
      <t>转移性收入合计）</t>
    </r>
    <r>
      <rPr>
        <sz val="11"/>
        <color theme="1"/>
        <rFont val="Times New Roman"/>
        <charset val="134"/>
      </rPr>
      <t>=</t>
    </r>
    <r>
      <rPr>
        <sz val="11"/>
        <color theme="1"/>
        <rFont val="方正仿宋_GBK"/>
        <charset val="134"/>
      </rPr>
      <t>支出总计（本级支出合计</t>
    </r>
    <r>
      <rPr>
        <sz val="11"/>
        <color theme="1"/>
        <rFont val="Times New Roman"/>
        <charset val="134"/>
      </rPr>
      <t>+</t>
    </r>
    <r>
      <rPr>
        <sz val="11"/>
        <color theme="1"/>
        <rFont val="方正仿宋_GBK"/>
        <charset val="134"/>
      </rPr>
      <t>转移性支出合计）。</t>
    </r>
    <r>
      <rPr>
        <sz val="11"/>
        <color theme="1"/>
        <rFont val="Times New Roman"/>
        <charset val="134"/>
      </rPr>
      <t xml:space="preserve">
        3.</t>
    </r>
    <r>
      <rPr>
        <sz val="11"/>
        <color theme="1"/>
        <rFont val="方正仿宋_GBK"/>
        <charset val="134"/>
      </rPr>
      <t>调整预算数是指根据预算法规定，经区人大常委会审查批准对年初预算进行调整后形成的预算数，下同。</t>
    </r>
    <r>
      <rPr>
        <sz val="11"/>
        <color theme="1"/>
        <rFont val="Times New Roman"/>
        <charset val="134"/>
      </rPr>
      <t xml:space="preserve">
        4.</t>
    </r>
    <r>
      <rPr>
        <sz val="11"/>
        <color theme="1"/>
        <rFont val="方正仿宋_GBK"/>
        <charset val="134"/>
      </rPr>
      <t>由于四舍五入因素，部分分项和与总数可能存在差异，下同。</t>
    </r>
  </si>
  <si>
    <r>
      <rPr>
        <sz val="14"/>
        <rFont val="方正黑体_GBK"/>
        <charset val="134"/>
      </rPr>
      <t>表</t>
    </r>
    <r>
      <rPr>
        <sz val="14"/>
        <rFont val="Times New Roman"/>
        <charset val="134"/>
      </rPr>
      <t>2</t>
    </r>
  </si>
  <si>
    <r>
      <rPr>
        <b/>
        <sz val="16"/>
        <rFont val="Times New Roman"/>
        <charset val="134"/>
      </rPr>
      <t>2021</t>
    </r>
    <r>
      <rPr>
        <b/>
        <sz val="16"/>
        <rFont val="方正仿宋_GBK"/>
        <charset val="134"/>
      </rPr>
      <t>年全区一般公共预算收入执行表</t>
    </r>
  </si>
  <si>
    <t xml:space="preserve"> </t>
  </si>
  <si>
    <r>
      <rPr>
        <sz val="11"/>
        <rFont val="方正仿宋_GBK"/>
        <charset val="134"/>
      </rPr>
      <t>单位：万元</t>
    </r>
  </si>
  <si>
    <r>
      <rPr>
        <b/>
        <sz val="11"/>
        <rFont val="方正仿宋_GBK"/>
        <charset val="134"/>
      </rPr>
      <t>项</t>
    </r>
    <r>
      <rPr>
        <b/>
        <sz val="11"/>
        <rFont val="Times New Roman"/>
        <charset val="134"/>
      </rPr>
      <t xml:space="preserve">    </t>
    </r>
    <r>
      <rPr>
        <b/>
        <sz val="11"/>
        <rFont val="方正仿宋_GBK"/>
        <charset val="134"/>
      </rPr>
      <t>目</t>
    </r>
  </si>
  <si>
    <r>
      <rPr>
        <b/>
        <sz val="11"/>
        <rFont val="Times New Roman"/>
        <charset val="134"/>
      </rPr>
      <t>2020</t>
    </r>
    <r>
      <rPr>
        <b/>
        <sz val="11"/>
        <rFont val="方正仿宋_GBK"/>
        <charset val="134"/>
      </rPr>
      <t>年决算数</t>
    </r>
  </si>
  <si>
    <r>
      <rPr>
        <b/>
        <sz val="11"/>
        <rFont val="Times New Roman"/>
        <charset val="134"/>
      </rPr>
      <t>2021</t>
    </r>
    <r>
      <rPr>
        <b/>
        <sz val="11"/>
        <rFont val="方正仿宋_GBK"/>
        <charset val="134"/>
      </rPr>
      <t>年执行数</t>
    </r>
  </si>
  <si>
    <r>
      <rPr>
        <b/>
        <sz val="11"/>
        <rFont val="方正仿宋_GBK"/>
        <charset val="134"/>
      </rPr>
      <t>执行数为上年</t>
    </r>
    <r>
      <rPr>
        <b/>
        <sz val="11"/>
        <rFont val="Times New Roman"/>
        <charset val="134"/>
      </rPr>
      <t xml:space="preserve">
</t>
    </r>
    <r>
      <rPr>
        <b/>
        <sz val="11"/>
        <rFont val="方正仿宋_GBK"/>
        <charset val="134"/>
      </rPr>
      <t>决算数的</t>
    </r>
    <r>
      <rPr>
        <b/>
        <sz val="11"/>
        <rFont val="Times New Roman"/>
        <charset val="134"/>
      </rPr>
      <t>%</t>
    </r>
  </si>
  <si>
    <r>
      <rPr>
        <b/>
        <sz val="11"/>
        <rFont val="方正仿宋_GBK"/>
        <charset val="134"/>
      </rPr>
      <t>收入合计</t>
    </r>
  </si>
  <si>
    <r>
      <rPr>
        <b/>
        <sz val="11"/>
        <rFont val="方正仿宋_GBK"/>
        <charset val="134"/>
      </rPr>
      <t>一、税收收入</t>
    </r>
  </si>
  <si>
    <r>
      <rPr>
        <sz val="11"/>
        <rFont val="Times New Roman"/>
        <charset val="134"/>
      </rPr>
      <t xml:space="preserve">    </t>
    </r>
    <r>
      <rPr>
        <sz val="11"/>
        <rFont val="方正仿宋_GBK"/>
        <charset val="134"/>
      </rPr>
      <t>增值税</t>
    </r>
  </si>
  <si>
    <r>
      <rPr>
        <sz val="11"/>
        <rFont val="Times New Roman"/>
        <charset val="134"/>
      </rPr>
      <t xml:space="preserve">    </t>
    </r>
    <r>
      <rPr>
        <sz val="11"/>
        <rFont val="方正仿宋_GBK"/>
        <charset val="134"/>
      </rPr>
      <t>企业所得税</t>
    </r>
  </si>
  <si>
    <r>
      <rPr>
        <sz val="11"/>
        <rFont val="Times New Roman"/>
        <charset val="134"/>
      </rPr>
      <t xml:space="preserve">    </t>
    </r>
    <r>
      <rPr>
        <sz val="11"/>
        <rFont val="方正仿宋_GBK"/>
        <charset val="134"/>
      </rPr>
      <t>个人所得税</t>
    </r>
  </si>
  <si>
    <r>
      <rPr>
        <sz val="11"/>
        <rFont val="Times New Roman"/>
        <charset val="134"/>
      </rPr>
      <t xml:space="preserve">    </t>
    </r>
    <r>
      <rPr>
        <sz val="11"/>
        <rFont val="方正仿宋_GBK"/>
        <charset val="134"/>
      </rPr>
      <t>资源税</t>
    </r>
  </si>
  <si>
    <r>
      <rPr>
        <sz val="11"/>
        <rFont val="Times New Roman"/>
        <charset val="134"/>
      </rPr>
      <t xml:space="preserve">    </t>
    </r>
    <r>
      <rPr>
        <sz val="11"/>
        <rFont val="方正仿宋_GBK"/>
        <charset val="134"/>
      </rPr>
      <t>城市维护建设税</t>
    </r>
  </si>
  <si>
    <r>
      <rPr>
        <sz val="11"/>
        <rFont val="Times New Roman"/>
        <charset val="134"/>
      </rPr>
      <t xml:space="preserve">    </t>
    </r>
    <r>
      <rPr>
        <sz val="11"/>
        <rFont val="方正仿宋_GBK"/>
        <charset val="134"/>
      </rPr>
      <t>房产税</t>
    </r>
  </si>
  <si>
    <r>
      <rPr>
        <sz val="11"/>
        <rFont val="Times New Roman"/>
        <charset val="134"/>
      </rPr>
      <t xml:space="preserve">    </t>
    </r>
    <r>
      <rPr>
        <sz val="11"/>
        <rFont val="方正仿宋_GBK"/>
        <charset val="134"/>
      </rPr>
      <t>印花税</t>
    </r>
  </si>
  <si>
    <r>
      <rPr>
        <sz val="11"/>
        <rFont val="Times New Roman"/>
        <charset val="134"/>
      </rPr>
      <t xml:space="preserve">    </t>
    </r>
    <r>
      <rPr>
        <sz val="11"/>
        <rFont val="方正仿宋_GBK"/>
        <charset val="134"/>
      </rPr>
      <t>城镇土地使用税</t>
    </r>
  </si>
  <si>
    <r>
      <rPr>
        <sz val="11"/>
        <rFont val="Times New Roman"/>
        <charset val="134"/>
      </rPr>
      <t xml:space="preserve">    </t>
    </r>
    <r>
      <rPr>
        <sz val="11"/>
        <rFont val="方正仿宋_GBK"/>
        <charset val="134"/>
      </rPr>
      <t>土地增值税</t>
    </r>
  </si>
  <si>
    <r>
      <rPr>
        <sz val="11"/>
        <rFont val="Times New Roman"/>
        <charset val="134"/>
      </rPr>
      <t xml:space="preserve">    </t>
    </r>
    <r>
      <rPr>
        <sz val="11"/>
        <rFont val="方正仿宋_GBK"/>
        <charset val="134"/>
      </rPr>
      <t>耕地占用税</t>
    </r>
  </si>
  <si>
    <r>
      <rPr>
        <sz val="11"/>
        <rFont val="Times New Roman"/>
        <charset val="134"/>
      </rPr>
      <t xml:space="preserve">    </t>
    </r>
    <r>
      <rPr>
        <sz val="11"/>
        <rFont val="方正仿宋_GBK"/>
        <charset val="134"/>
      </rPr>
      <t>契税</t>
    </r>
  </si>
  <si>
    <r>
      <rPr>
        <sz val="11"/>
        <rFont val="Times New Roman"/>
        <charset val="134"/>
      </rPr>
      <t xml:space="preserve">    </t>
    </r>
    <r>
      <rPr>
        <sz val="11"/>
        <rFont val="方正仿宋_GBK"/>
        <charset val="134"/>
      </rPr>
      <t>烟叶税</t>
    </r>
  </si>
  <si>
    <r>
      <rPr>
        <sz val="11"/>
        <rFont val="Times New Roman"/>
        <charset val="134"/>
      </rPr>
      <t xml:space="preserve">    </t>
    </r>
    <r>
      <rPr>
        <sz val="11"/>
        <rFont val="方正仿宋_GBK"/>
        <charset val="134"/>
      </rPr>
      <t>环境保护税</t>
    </r>
  </si>
  <si>
    <r>
      <rPr>
        <sz val="11"/>
        <rFont val="Times New Roman"/>
        <charset val="134"/>
      </rPr>
      <t xml:space="preserve">    </t>
    </r>
    <r>
      <rPr>
        <sz val="11"/>
        <rFont val="方正仿宋_GBK"/>
        <charset val="134"/>
      </rPr>
      <t>车船税</t>
    </r>
  </si>
  <si>
    <r>
      <rPr>
        <sz val="11"/>
        <rFont val="Times New Roman"/>
        <charset val="134"/>
      </rPr>
      <t xml:space="preserve">    </t>
    </r>
    <r>
      <rPr>
        <sz val="11"/>
        <rFont val="方正仿宋_GBK"/>
        <charset val="134"/>
      </rPr>
      <t>其他税收收入</t>
    </r>
  </si>
  <si>
    <r>
      <rPr>
        <b/>
        <sz val="11"/>
        <rFont val="方正仿宋_GBK"/>
        <charset val="134"/>
      </rPr>
      <t>二、非税收入</t>
    </r>
  </si>
  <si>
    <r>
      <rPr>
        <sz val="11"/>
        <rFont val="Times New Roman"/>
        <charset val="134"/>
      </rPr>
      <t xml:space="preserve">    </t>
    </r>
    <r>
      <rPr>
        <sz val="11"/>
        <rFont val="方正仿宋_GBK"/>
        <charset val="134"/>
      </rPr>
      <t>专项收入</t>
    </r>
  </si>
  <si>
    <r>
      <rPr>
        <sz val="11"/>
        <rFont val="Times New Roman"/>
        <charset val="134"/>
      </rPr>
      <t xml:space="preserve">    </t>
    </r>
    <r>
      <rPr>
        <sz val="11"/>
        <rFont val="方正仿宋_GBK"/>
        <charset val="134"/>
      </rPr>
      <t>行政事业性收费收入</t>
    </r>
  </si>
  <si>
    <r>
      <rPr>
        <sz val="11"/>
        <rFont val="Times New Roman"/>
        <charset val="134"/>
      </rPr>
      <t xml:space="preserve">    </t>
    </r>
    <r>
      <rPr>
        <sz val="11"/>
        <rFont val="方正仿宋_GBK"/>
        <charset val="134"/>
      </rPr>
      <t>罚没收入</t>
    </r>
  </si>
  <si>
    <r>
      <rPr>
        <sz val="11"/>
        <rFont val="Times New Roman"/>
        <charset val="134"/>
      </rPr>
      <t xml:space="preserve">    </t>
    </r>
    <r>
      <rPr>
        <sz val="11"/>
        <rFont val="方正仿宋_GBK"/>
        <charset val="134"/>
      </rPr>
      <t>国有资源</t>
    </r>
    <r>
      <rPr>
        <sz val="11"/>
        <rFont val="Times New Roman"/>
        <charset val="134"/>
      </rPr>
      <t>(</t>
    </r>
    <r>
      <rPr>
        <sz val="11"/>
        <rFont val="方正仿宋_GBK"/>
        <charset val="134"/>
      </rPr>
      <t>资产</t>
    </r>
    <r>
      <rPr>
        <sz val="11"/>
        <rFont val="Times New Roman"/>
        <charset val="134"/>
      </rPr>
      <t>)</t>
    </r>
    <r>
      <rPr>
        <sz val="11"/>
        <rFont val="方正仿宋_GBK"/>
        <charset val="134"/>
      </rPr>
      <t>有偿使用收入</t>
    </r>
  </si>
  <si>
    <r>
      <rPr>
        <sz val="11"/>
        <rFont val="Times New Roman"/>
        <charset val="134"/>
      </rPr>
      <t xml:space="preserve">    </t>
    </r>
    <r>
      <rPr>
        <sz val="11"/>
        <rFont val="方正仿宋_GBK"/>
        <charset val="134"/>
      </rPr>
      <t>捐赠收入</t>
    </r>
  </si>
  <si>
    <r>
      <rPr>
        <sz val="11"/>
        <rFont val="Times New Roman"/>
        <charset val="134"/>
      </rPr>
      <t xml:space="preserve">    </t>
    </r>
    <r>
      <rPr>
        <sz val="11"/>
        <rFont val="方正仿宋_GBK"/>
        <charset val="134"/>
      </rPr>
      <t>政府住房基金收入</t>
    </r>
  </si>
  <si>
    <r>
      <rPr>
        <sz val="11"/>
        <rFont val="Times New Roman"/>
        <charset val="134"/>
      </rPr>
      <t xml:space="preserve">    </t>
    </r>
    <r>
      <rPr>
        <sz val="11"/>
        <rFont val="方正仿宋_GBK"/>
        <charset val="134"/>
      </rPr>
      <t>其他收入</t>
    </r>
  </si>
  <si>
    <r>
      <rPr>
        <sz val="11"/>
        <rFont val="Times New Roman"/>
        <charset val="134"/>
      </rPr>
      <t xml:space="preserve">    </t>
    </r>
    <r>
      <rPr>
        <sz val="11"/>
        <rFont val="方正仿宋_GBK"/>
        <charset val="134"/>
      </rPr>
      <t>注：由于四舍五入因素，部分分项加和与总数可能略有差异，下同。</t>
    </r>
  </si>
  <si>
    <r>
      <rPr>
        <sz val="14"/>
        <rFont val="方正黑体_GBK"/>
        <charset val="134"/>
      </rPr>
      <t>表</t>
    </r>
    <r>
      <rPr>
        <sz val="14"/>
        <rFont val="Times New Roman"/>
        <charset val="134"/>
      </rPr>
      <t>3</t>
    </r>
  </si>
  <si>
    <r>
      <rPr>
        <b/>
        <sz val="16"/>
        <rFont val="Times New Roman"/>
        <charset val="134"/>
      </rPr>
      <t>2021</t>
    </r>
    <r>
      <rPr>
        <b/>
        <sz val="16"/>
        <rFont val="方正仿宋_GBK"/>
        <charset val="134"/>
      </rPr>
      <t>年全区一般公共预算支出执行表</t>
    </r>
  </si>
  <si>
    <r>
      <rPr>
        <b/>
        <sz val="12"/>
        <rFont val="方正仿宋_GBK"/>
        <charset val="134"/>
      </rPr>
      <t>支出合计</t>
    </r>
  </si>
  <si>
    <r>
      <rPr>
        <sz val="12"/>
        <rFont val="方正仿宋_GBK"/>
        <charset val="134"/>
      </rPr>
      <t>一、一般公共服务支出</t>
    </r>
  </si>
  <si>
    <r>
      <rPr>
        <sz val="12"/>
        <rFont val="方正仿宋_GBK"/>
        <charset val="134"/>
      </rPr>
      <t>二、外交支出</t>
    </r>
  </si>
  <si>
    <r>
      <rPr>
        <sz val="12"/>
        <rFont val="方正仿宋_GBK"/>
        <charset val="134"/>
      </rPr>
      <t>三、国防支出</t>
    </r>
  </si>
  <si>
    <r>
      <rPr>
        <sz val="12"/>
        <rFont val="方正仿宋_GBK"/>
        <charset val="134"/>
      </rPr>
      <t>四、公共安全支出</t>
    </r>
  </si>
  <si>
    <r>
      <rPr>
        <sz val="12"/>
        <rFont val="方正仿宋_GBK"/>
        <charset val="134"/>
      </rPr>
      <t>五、教育支出</t>
    </r>
  </si>
  <si>
    <r>
      <rPr>
        <sz val="12"/>
        <rFont val="方正仿宋_GBK"/>
        <charset val="134"/>
      </rPr>
      <t>六、科学技术支出</t>
    </r>
  </si>
  <si>
    <r>
      <rPr>
        <sz val="12"/>
        <rFont val="方正仿宋_GBK"/>
        <charset val="134"/>
      </rPr>
      <t>七、文化旅游体育与传媒支出</t>
    </r>
  </si>
  <si>
    <r>
      <rPr>
        <sz val="12"/>
        <rFont val="方正仿宋_GBK"/>
        <charset val="134"/>
      </rPr>
      <t>八、社会保障和就业支出</t>
    </r>
  </si>
  <si>
    <r>
      <rPr>
        <sz val="12"/>
        <rFont val="方正仿宋_GBK"/>
        <charset val="134"/>
      </rPr>
      <t>九、卫生健康支出</t>
    </r>
  </si>
  <si>
    <r>
      <rPr>
        <sz val="12"/>
        <rFont val="方正仿宋_GBK"/>
        <charset val="134"/>
      </rPr>
      <t>十、节能环保支出</t>
    </r>
  </si>
  <si>
    <r>
      <rPr>
        <sz val="12"/>
        <rFont val="方正仿宋_GBK"/>
        <charset val="134"/>
      </rPr>
      <t>十一、城乡社区支出</t>
    </r>
  </si>
  <si>
    <r>
      <rPr>
        <sz val="12"/>
        <rFont val="方正仿宋_GBK"/>
        <charset val="134"/>
      </rPr>
      <t>十二、农林水支出</t>
    </r>
  </si>
  <si>
    <r>
      <rPr>
        <sz val="12"/>
        <rFont val="方正仿宋_GBK"/>
        <charset val="134"/>
      </rPr>
      <t>十三、交通运输支出</t>
    </r>
  </si>
  <si>
    <r>
      <rPr>
        <sz val="12"/>
        <rFont val="方正仿宋_GBK"/>
        <charset val="134"/>
      </rPr>
      <t>十四、资源勘探工业信息等支出</t>
    </r>
  </si>
  <si>
    <r>
      <rPr>
        <sz val="12"/>
        <rFont val="方正仿宋_GBK"/>
        <charset val="134"/>
      </rPr>
      <t>十五、商业服务业等支出</t>
    </r>
  </si>
  <si>
    <r>
      <rPr>
        <sz val="12"/>
        <rFont val="方正仿宋_GBK"/>
        <charset val="134"/>
      </rPr>
      <t>十六、金融支出</t>
    </r>
  </si>
  <si>
    <r>
      <rPr>
        <sz val="12"/>
        <rFont val="方正仿宋_GBK"/>
        <charset val="134"/>
      </rPr>
      <t>十七、援助其他地区支出</t>
    </r>
  </si>
  <si>
    <r>
      <rPr>
        <sz val="12"/>
        <rFont val="方正仿宋_GBK"/>
        <charset val="134"/>
      </rPr>
      <t>十八、自然资源海洋气象等支出</t>
    </r>
  </si>
  <si>
    <r>
      <rPr>
        <sz val="12"/>
        <rFont val="方正仿宋_GBK"/>
        <charset val="134"/>
      </rPr>
      <t>十九、住房保障支出</t>
    </r>
  </si>
  <si>
    <r>
      <rPr>
        <sz val="12"/>
        <rFont val="方正仿宋_GBK"/>
        <charset val="134"/>
      </rPr>
      <t>二十、粮油物资储备支出</t>
    </r>
  </si>
  <si>
    <r>
      <rPr>
        <sz val="12"/>
        <rFont val="方正仿宋_GBK"/>
        <charset val="134"/>
      </rPr>
      <t>二十一、灾害防治及应急管理支出</t>
    </r>
  </si>
  <si>
    <r>
      <rPr>
        <sz val="12"/>
        <rFont val="方正仿宋_GBK"/>
        <charset val="134"/>
      </rPr>
      <t>二十二、其他支出</t>
    </r>
  </si>
  <si>
    <t>表4</t>
  </si>
  <si>
    <t>2021年全区一般公共预算支出执行表</t>
  </si>
  <si>
    <t>（支出功能分类科目）</t>
  </si>
  <si>
    <t>单位：万元</t>
  </si>
  <si>
    <t>支        出</t>
  </si>
  <si>
    <r>
      <rPr>
        <sz val="14"/>
        <rFont val="黑体"/>
        <charset val="134"/>
      </rPr>
      <t>执行数</t>
    </r>
  </si>
  <si>
    <t>合  计</t>
  </si>
  <si>
    <t xml:space="preserve">  一般公共服务支出</t>
  </si>
  <si>
    <t xml:space="preserve">    人大事务</t>
  </si>
  <si>
    <t xml:space="preserve">      行政运行</t>
  </si>
  <si>
    <t xml:space="preserve">      一般行政管理事务</t>
  </si>
  <si>
    <t xml:space="preserve">      人大会议</t>
  </si>
  <si>
    <t xml:space="preserve">      人大监督</t>
  </si>
  <si>
    <t xml:space="preserve">      人大代表履职能力提升</t>
  </si>
  <si>
    <t xml:space="preserve">      代表工作</t>
  </si>
  <si>
    <t xml:space="preserve">      事业运行</t>
  </si>
  <si>
    <t xml:space="preserve">      其他人大事务支出</t>
  </si>
  <si>
    <t xml:space="preserve">    政协事务</t>
  </si>
  <si>
    <t xml:space="preserve">      机关服务</t>
  </si>
  <si>
    <t xml:space="preserve">      政协会议</t>
  </si>
  <si>
    <t xml:space="preserve">      其他政协事务支出</t>
  </si>
  <si>
    <t xml:space="preserve">    政府办公厅(室)及相关机构事务</t>
  </si>
  <si>
    <t xml:space="preserve">      专项业务及机关事务管理</t>
  </si>
  <si>
    <t xml:space="preserve">      信访事务</t>
  </si>
  <si>
    <t xml:space="preserve">      其他政府办公厅(室)及相关机构事务支出</t>
  </si>
  <si>
    <t xml:space="preserve">    发展与改革事务</t>
  </si>
  <si>
    <t xml:space="preserve">      战略规划与实施</t>
  </si>
  <si>
    <t xml:space="preserve">      日常经济运行调节</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</si>
  <si>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</si>
  <si>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</si>
  <si>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</si>
  <si>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</si>
  <si>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</si>
  <si>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</si>
  <si>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其他统计信息事务支出</t>
  </si>
  <si>
    <t xml:space="preserve">    财政事务</t>
  </si>
  <si>
    <t xml:space="preserve">    税收事务</t>
  </si>
  <si>
    <t xml:space="preserve">    审计事务</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</si>
  <si>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</si>
  <si>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</si>
  <si>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</si>
  <si>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</si>
  <si>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</si>
  <si>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</si>
  <si>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国内贸易管理</t>
  </si>
  <si>
    <t xml:space="preserve">      招商引资</t>
  </si>
  <si>
    <t xml:space="preserve">    档案事务</t>
  </si>
  <si>
    <t xml:space="preserve">      档案馆</t>
  </si>
  <si>
    <t xml:space="preserve">    民主党派及工商联事务</t>
  </si>
  <si>
    <t xml:space="preserve">    群众团体事务</t>
  </si>
  <si>
    <t xml:space="preserve">      其他群众团体事务支出</t>
  </si>
  <si>
    <t xml:space="preserve">    党委办公厅(室)及相关机构事务</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</si>
  <si>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</si>
  <si>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</si>
  <si>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</si>
  <si>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</si>
  <si>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</si>
  <si>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</si>
  <si>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</si>
  <si>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</si>
  <si>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其他共产党事务支出</t>
  </si>
  <si>
    <t xml:space="preserve">      其他共产党事务支出</t>
  </si>
  <si>
    <t xml:space="preserve">    市场监督管理事务</t>
  </si>
  <si>
    <t xml:space="preserve">    其他一般公共服务支出</t>
  </si>
  <si>
    <t xml:space="preserve">      其他一般公共服务支出</t>
  </si>
  <si>
    <t xml:space="preserve">  国防支出</t>
  </si>
  <si>
    <t xml:space="preserve">    国防动员</t>
  </si>
  <si>
    <t xml:space="preserve">      人民防空</t>
  </si>
  <si>
    <t xml:space="preserve">      民兵</t>
  </si>
  <si>
    <t xml:space="preserve">      其他国防动员支出</t>
  </si>
  <si>
    <t xml:space="preserve">  公共安全支出</t>
  </si>
  <si>
    <t xml:space="preserve">    公安</t>
  </si>
  <si>
    <t xml:space="preserve">      信息化建设</t>
  </si>
  <si>
    <t xml:space="preserve">      执法办案</t>
  </si>
  <si>
    <t xml:space="preserve">      其他公安支出</t>
  </si>
  <si>
    <t xml:space="preserve">    国家安全</t>
  </si>
  <si>
    <t xml:space="preserve">    司法</t>
  </si>
  <si>
    <t xml:space="preserve">      基层司法业务</t>
  </si>
  <si>
    <t xml:space="preserve">      普法宣传</t>
  </si>
  <si>
    <t xml:space="preserve">      公共法律服务</t>
  </si>
  <si>
    <t xml:space="preserve">      社区矫正</t>
  </si>
  <si>
    <t xml:space="preserve">      其他司法支出</t>
  </si>
  <si>
    <t xml:space="preserve">    其他公共安全支出</t>
  </si>
  <si>
    <t xml:space="preserve">      其他公共安全支出</t>
  </si>
  <si>
    <t xml:space="preserve">  教育支出</t>
  </si>
  <si>
    <t xml:space="preserve">    教育管理事务</t>
  </si>
  <si>
    <t xml:space="preserve">    普通教育</t>
  </si>
  <si>
    <t xml:space="preserve">      学前教育</t>
  </si>
  <si>
    <t xml:space="preserve">      小学教育</t>
  </si>
  <si>
    <t xml:space="preserve">      初中教育</t>
  </si>
  <si>
    <t xml:space="preserve">      高中教育</t>
  </si>
  <si>
    <t xml:space="preserve">    职业教育</t>
  </si>
  <si>
    <t xml:space="preserve">      中等职业教育</t>
  </si>
  <si>
    <t xml:space="preserve">    特殊教育</t>
  </si>
  <si>
    <t xml:space="preserve">      特殊学校教育</t>
  </si>
  <si>
    <t xml:space="preserve">    进修及培训</t>
  </si>
  <si>
    <t xml:space="preserve">      教师进修</t>
  </si>
  <si>
    <t xml:space="preserve">      干部教育</t>
  </si>
  <si>
    <t xml:space="preserve">    其他教育支出</t>
  </si>
  <si>
    <t xml:space="preserve">      其他教育支出</t>
  </si>
  <si>
    <t xml:space="preserve">  科学技术支出</t>
  </si>
  <si>
    <t xml:space="preserve">    科学技术管理事务</t>
  </si>
  <si>
    <t xml:space="preserve">    技术研究与开发</t>
  </si>
  <si>
    <t xml:space="preserve">      其他技术研究与开发支出</t>
  </si>
  <si>
    <t xml:space="preserve">    科技条件与服务</t>
  </si>
  <si>
    <t xml:space="preserve">      机构运行</t>
  </si>
  <si>
    <t xml:space="preserve">      技术创新服务体系</t>
  </si>
  <si>
    <t xml:space="preserve">    社会科学</t>
  </si>
  <si>
    <t xml:space="preserve">      社会科学研究机构</t>
  </si>
  <si>
    <t xml:space="preserve">      社会科学研究</t>
  </si>
  <si>
    <t xml:space="preserve">    科学技术普及</t>
  </si>
  <si>
    <t xml:space="preserve">      科普活动</t>
  </si>
  <si>
    <t xml:space="preserve">    其他科学技术支出</t>
  </si>
  <si>
    <t xml:space="preserve">      其他科学技术支出</t>
  </si>
  <si>
    <t xml:space="preserve">  文化旅游体育与传媒支出</t>
  </si>
  <si>
    <t xml:space="preserve">    文化和旅游</t>
  </si>
  <si>
    <t xml:space="preserve">      图书馆</t>
  </si>
  <si>
    <t xml:space="preserve">      文化活动</t>
  </si>
  <si>
    <t xml:space="preserve">      群众文化</t>
  </si>
  <si>
    <t xml:space="preserve">      文化和旅游交流与合作</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</si>
  <si>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</si>
  <si>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</si>
  <si>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</si>
  <si>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</si>
  <si>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</si>
  <si>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</si>
  <si>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</si>
  <si>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</si>
  <si>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运动项目管理</t>
  </si>
  <si>
    <t xml:space="preserve">      体育竞赛</t>
  </si>
  <si>
    <t xml:space="preserve">      体育场馆</t>
  </si>
  <si>
    <t xml:space="preserve">      群众体育</t>
  </si>
  <si>
    <t xml:space="preserve">    广播电视</t>
  </si>
  <si>
    <t xml:space="preserve">      广播电视事务</t>
  </si>
  <si>
    <t xml:space="preserve">    其他文化旅游体育与传媒支出</t>
  </si>
  <si>
    <t xml:space="preserve">      宣传文化发展专项支出</t>
  </si>
  <si>
    <t xml:space="preserve">      其他文化旅游体育与传媒支出</t>
  </si>
  <si>
    <t xml:space="preserve">  社会保障和就业支出</t>
  </si>
  <si>
    <t xml:space="preserve">    人力资源和社会保障管理事务</t>
  </si>
  <si>
    <t xml:space="preserve">      综合业务管理</t>
  </si>
  <si>
    <t xml:space="preserve">      社会保险业务管理事务</t>
  </si>
  <si>
    <t xml:space="preserve">      社会保险经办机构</t>
  </si>
  <si>
    <t xml:space="preserve">      劳动关系和维权</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</si>
  <si>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</si>
  <si>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</si>
  <si>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</si>
  <si>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</si>
  <si>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</si>
  <si>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</si>
  <si>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</si>
  <si>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</si>
  <si>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</si>
  <si>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</si>
  <si>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</si>
  <si>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</si>
  <si>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其他行政事业单位养老支出</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</si>
  <si>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</si>
  <si>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</si>
  <si>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</si>
  <si>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</si>
  <si>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</si>
  <si>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</si>
  <si>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</si>
  <si>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</si>
  <si>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</si>
  <si>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</si>
  <si>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</si>
  <si>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</si>
  <si>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</si>
  <si>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</si>
  <si>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</si>
  <si>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</si>
  <si>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</si>
  <si>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</si>
  <si>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</si>
  <si>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</si>
  <si>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</si>
  <si>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</si>
  <si>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</si>
  <si>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</si>
  <si>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</si>
  <si>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</si>
  <si>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</si>
  <si>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</si>
  <si>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养老服务</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</si>
  <si>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</si>
  <si>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</si>
  <si>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</si>
  <si>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</si>
  <si>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</si>
  <si>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</si>
  <si>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</si>
  <si>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</si>
  <si>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</si>
  <si>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</si>
  <si>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</si>
  <si>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</si>
  <si>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</si>
  <si>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</si>
  <si>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</si>
  <si>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</si>
  <si>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</si>
  <si>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</si>
  <si>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</si>
  <si>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</si>
  <si>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财政对基本养老保险基金的补助</t>
  </si>
  <si>
    <t xml:space="preserve">      财政对其他基本养老保险基金的补助</t>
  </si>
  <si>
    <t xml:space="preserve">    退役军人管理事务</t>
  </si>
  <si>
    <t xml:space="preserve">      拥军优属</t>
  </si>
  <si>
    <t xml:space="preserve">      其他退役军人事务管理支出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</si>
  <si>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</si>
  <si>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</si>
  <si>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</si>
  <si>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</si>
  <si>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</si>
  <si>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</si>
  <si>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</si>
  <si>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</si>
  <si>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</si>
  <si>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</si>
  <si>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</si>
  <si>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</si>
  <si>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</si>
  <si>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</si>
  <si>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</si>
  <si>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</si>
  <si>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</si>
  <si>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</si>
  <si>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</si>
  <si>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</si>
  <si>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</si>
  <si>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</si>
  <si>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</si>
  <si>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</si>
  <si>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</si>
  <si>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</si>
  <si>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</si>
  <si>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</si>
  <si>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</si>
  <si>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</si>
  <si>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</si>
  <si>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</si>
  <si>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</si>
  <si>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</si>
  <si>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</si>
  <si>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</si>
  <si>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</si>
  <si>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</si>
  <si>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</si>
  <si>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</si>
  <si>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</si>
  <si>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</si>
  <si>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</si>
  <si>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其他卫生健康支出</t>
  </si>
  <si>
    <t xml:space="preserve">      其他卫生健康支出</t>
  </si>
  <si>
    <t xml:space="preserve">  节能环保支出</t>
  </si>
  <si>
    <t xml:space="preserve">    环境保护管理事务</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</si>
  <si>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</si>
  <si>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</si>
  <si>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</si>
  <si>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</si>
  <si>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</si>
  <si>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</si>
  <si>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固体废弃物与化学品</t>
  </si>
  <si>
    <t xml:space="preserve">      土壤</t>
  </si>
  <si>
    <t xml:space="preserve">    自然生态保护</t>
  </si>
  <si>
    <t xml:space="preserve">      农村环境保护</t>
  </si>
  <si>
    <t xml:space="preserve">      其他自然生态保护支出</t>
  </si>
  <si>
    <t xml:space="preserve">    天然林保护</t>
  </si>
  <si>
    <t xml:space="preserve">      政策性社会性支出补助</t>
  </si>
  <si>
    <t xml:space="preserve">    污染减排</t>
  </si>
  <si>
    <t xml:space="preserve">      生态环境监测与信息</t>
  </si>
  <si>
    <t xml:space="preserve">      生态环境执法监察</t>
  </si>
  <si>
    <t xml:space="preserve">    其他节能环保支出</t>
  </si>
  <si>
    <t xml:space="preserve">      其他节能环保支出</t>
  </si>
  <si>
    <t xml:space="preserve">  城乡社区支出</t>
  </si>
  <si>
    <t xml:space="preserve">    城乡社区管理事务</t>
  </si>
  <si>
    <t xml:space="preserve">      城管执法</t>
  </si>
  <si>
    <t xml:space="preserve">      工程建设管理</t>
  </si>
  <si>
    <t xml:space="preserve">      其他城乡社区管理事务支出</t>
  </si>
  <si>
    <t xml:space="preserve">    城乡社区规划与管理</t>
  </si>
  <si>
    <t xml:space="preserve">      城乡社区规划与管理</t>
  </si>
  <si>
    <t xml:space="preserve">    城乡社区公共设施</t>
  </si>
  <si>
    <t xml:space="preserve">      其他城乡社区公共设施支出</t>
  </si>
  <si>
    <t xml:space="preserve">    城乡社区环境卫生</t>
  </si>
  <si>
    <t xml:space="preserve">      城乡社区环境卫生</t>
  </si>
  <si>
    <t xml:space="preserve">    其他城乡社区支出</t>
  </si>
  <si>
    <t xml:space="preserve">      其他城乡社区支出</t>
  </si>
  <si>
    <t xml:space="preserve">  农林水支出</t>
  </si>
  <si>
    <t xml:space="preserve">    农业农村</t>
  </si>
  <si>
    <t xml:space="preserve">      科技转化与推广服务</t>
  </si>
  <si>
    <t xml:space="preserve">      病虫害控制</t>
  </si>
  <si>
    <t xml:space="preserve">      行业业务管理</t>
  </si>
  <si>
    <t xml:space="preserve">      农业生产发展</t>
  </si>
  <si>
    <t xml:space="preserve">      农村合作经济</t>
  </si>
  <si>
    <t xml:space="preserve">      农产品加工与促销</t>
  </si>
  <si>
    <t xml:space="preserve">      农村社会事业</t>
  </si>
  <si>
    <t xml:space="preserve">      农业资源保护修复与利用</t>
  </si>
  <si>
    <t xml:space="preserve">      成品油价格改革对渔业的补贴</t>
  </si>
  <si>
    <t xml:space="preserve">      农田建设</t>
  </si>
  <si>
    <t xml:space="preserve">      其他农业农村支出</t>
  </si>
  <si>
    <t xml:space="preserve">    林业和草原</t>
  </si>
  <si>
    <t xml:space="preserve">      森林资源培育</t>
  </si>
  <si>
    <t xml:space="preserve">      湿地保护</t>
  </si>
  <si>
    <t xml:space="preserve">      林业草原防灾减灾</t>
  </si>
  <si>
    <t xml:space="preserve">      其他林业和草原支出</t>
  </si>
  <si>
    <t xml:space="preserve">    水利</t>
  </si>
  <si>
    <t xml:space="preserve">      水利行业业务管理</t>
  </si>
  <si>
    <t xml:space="preserve">      水利工程运行与维护</t>
  </si>
  <si>
    <t xml:space="preserve">      水土保持</t>
  </si>
  <si>
    <t xml:space="preserve">      水资源节约管理与保护</t>
  </si>
  <si>
    <t xml:space="preserve">      水质监测</t>
  </si>
  <si>
    <t xml:space="preserve">      防汛</t>
  </si>
  <si>
    <t xml:space="preserve">      农村水利</t>
  </si>
  <si>
    <t xml:space="preserve">      江河湖库水系综合整治</t>
  </si>
  <si>
    <t xml:space="preserve">      农村人畜饮水</t>
  </si>
  <si>
    <t xml:space="preserve">      其他水利支出</t>
  </si>
  <si>
    <t xml:space="preserve">    扶贫</t>
  </si>
  <si>
    <t xml:space="preserve">      其他扶贫支出</t>
  </si>
  <si>
    <t xml:space="preserve">    农村综合改革</t>
  </si>
  <si>
    <t xml:space="preserve">      对村级公益事业建设的补助</t>
  </si>
  <si>
    <t xml:space="preserve">      对村民委员会和村党支部的补助</t>
  </si>
  <si>
    <t xml:space="preserve">      其他农村综合改革支出</t>
  </si>
  <si>
    <t xml:space="preserve">    普惠金融发展支出</t>
  </si>
  <si>
    <t xml:space="preserve">      创业担保贷款贴息</t>
  </si>
  <si>
    <t xml:space="preserve">    其他农林水支出</t>
  </si>
  <si>
    <t xml:space="preserve">      其他农林水支出</t>
  </si>
  <si>
    <t xml:space="preserve">  交通运输支出</t>
  </si>
  <si>
    <t xml:space="preserve">    公路水路运输</t>
  </si>
  <si>
    <t xml:space="preserve">      公路建设</t>
  </si>
  <si>
    <t xml:space="preserve">      公路养护</t>
  </si>
  <si>
    <t xml:space="preserve">      公路和运输安全</t>
  </si>
  <si>
    <t xml:space="preserve">      公路运输管理</t>
  </si>
  <si>
    <t xml:space="preserve">      海事管理</t>
  </si>
  <si>
    <t xml:space="preserve">      其他公路水路运输支出</t>
  </si>
  <si>
    <t xml:space="preserve">    铁路运输</t>
  </si>
  <si>
    <t xml:space="preserve">      铁路路网建设</t>
  </si>
  <si>
    <t xml:space="preserve">    车辆购置税支出</t>
  </si>
  <si>
    <t xml:space="preserve">      车辆购置税用于公路等基础设施建设支出</t>
  </si>
  <si>
    <t xml:space="preserve">      车辆购置税用于农村公路建设支出</t>
  </si>
  <si>
    <t xml:space="preserve">      车辆购置税其他支出</t>
  </si>
  <si>
    <t xml:space="preserve">    其他交通运输支出</t>
  </si>
  <si>
    <t xml:space="preserve">      其他交通运输支出</t>
  </si>
  <si>
    <t xml:space="preserve">  资源勘探工业信息等支出</t>
  </si>
  <si>
    <t xml:space="preserve">    制造业</t>
  </si>
  <si>
    <t xml:space="preserve">      其他制造业支出</t>
  </si>
  <si>
    <t xml:space="preserve">    工业和信息产业监管</t>
  </si>
  <si>
    <t xml:space="preserve">      产业发展</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</si>
  <si>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</si>
  <si>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</si>
  <si>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</si>
  <si>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</si>
  <si>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</si>
  <si>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</si>
  <si>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其他资源勘探工业信息等支出</t>
  </si>
  <si>
    <t xml:space="preserve">      其他资源勘探工业信息等支出</t>
  </si>
  <si>
    <t xml:space="preserve">  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</si>
  <si>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</si>
  <si>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</si>
  <si>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</si>
  <si>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</si>
  <si>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t>
  </si>
  <si>
    <t xml:space="preserve">      服务业基础设施建设</t>
  </si>
  <si>
    <t xml:space="preserve">  金融支出</t>
  </si>
  <si>
    <t xml:space="preserve">    金融部门监管支出</t>
  </si>
  <si>
    <t xml:space="preserve">      金融部门其他监管支出</t>
  </si>
  <si>
    <t xml:space="preserve">    金融发展支出</t>
  </si>
  <si>
    <t xml:space="preserve">      其他金融发展支出</t>
  </si>
  <si>
    <t xml:space="preserve">  自然资源海洋气象等支出</t>
  </si>
  <si>
    <t xml:space="preserve">    自然资源事务</t>
  </si>
  <si>
    <t xml:space="preserve">      自然资源利用与保护</t>
  </si>
  <si>
    <t xml:space="preserve">      其他自然资源事务支出</t>
  </si>
  <si>
    <t xml:space="preserve">    气象事务</t>
  </si>
  <si>
    <t xml:space="preserve">      气象事业机构</t>
  </si>
  <si>
    <t xml:space="preserve">      气象服务</t>
  </si>
  <si>
    <t xml:space="preserve">  住房保障支出</t>
  </si>
  <si>
    <t xml:space="preserve">    保障性安居工程支出</t>
  </si>
  <si>
    <t xml:space="preserve">      廉租住房</t>
  </si>
  <si>
    <t xml:space="preserve">      棚户区改造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</si>
  <si>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</si>
  <si>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</si>
  <si>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</si>
  <si>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</si>
  <si>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</si>
  <si>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</si>
  <si>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</si>
  <si>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</si>
  <si>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</si>
  <si>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</si>
  <si>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其他城乡社区住宅支出</t>
  </si>
  <si>
    <t xml:space="preserve">  粮油物资储备支出</t>
  </si>
  <si>
    <t xml:space="preserve">    粮油物资事务</t>
  </si>
  <si>
    <t xml:space="preserve">      专项业务活动</t>
  </si>
  <si>
    <t xml:space="preserve">      其他粮油物资事务支出</t>
  </si>
  <si>
    <t xml:space="preserve">  灾害防治及应急管理支出</t>
  </si>
  <si>
    <t xml:space="preserve">    应急管理事务</t>
  </si>
  <si>
    <t xml:space="preserve">      灾害风险防治</t>
  </si>
  <si>
    <t xml:space="preserve">      应急管理</t>
  </si>
  <si>
    <t xml:space="preserve">      其他应急管理支出</t>
  </si>
  <si>
    <t xml:space="preserve">    消防事务</t>
  </si>
  <si>
    <t xml:space="preserve">      消防应急救援</t>
  </si>
  <si>
    <t xml:space="preserve">      其他消防事务支出</t>
  </si>
  <si>
    <t xml:space="preserve">    煤矿安全</t>
  </si>
  <si>
    <t xml:space="preserve">    自然灾害防治</t>
  </si>
  <si>
    <t xml:space="preserve">      地质灾害防治</t>
  </si>
  <si>
    <t xml:space="preserve">    自然灾害救灾及恢复重建支出</t>
  </si>
  <si>
    <t xml:space="preserve">      自然灾害救灾补助</t>
  </si>
  <si>
    <t xml:space="preserve">      自然灾害灾后重建补助</t>
  </si>
  <si>
    <t xml:space="preserve">    其他灾害防治及应急管理支出</t>
  </si>
  <si>
    <t xml:space="preserve">      其他灾害防治及应急管理支出</t>
  </si>
  <si>
    <t xml:space="preserve">  其他支出</t>
  </si>
  <si>
    <t xml:space="preserve">    其他支出</t>
  </si>
  <si>
    <t xml:space="preserve">      其他支出</t>
  </si>
  <si>
    <t xml:space="preserve">  债务付息支出</t>
  </si>
  <si>
    <t xml:space="preserve">    地方政府一般债务付息支出</t>
  </si>
  <si>
    <t xml:space="preserve">      地方政府一般债券付息支出</t>
  </si>
  <si>
    <t xml:space="preserve">  债务发行费用支出</t>
  </si>
  <si>
    <t xml:space="preserve">    地方政府一般债务发行费用支出</t>
  </si>
  <si>
    <t>表5</t>
  </si>
  <si>
    <r>
      <rPr>
        <b/>
        <sz val="18"/>
        <rFont val="Times New Roman"/>
        <charset val="134"/>
      </rPr>
      <t>2021</t>
    </r>
    <r>
      <rPr>
        <b/>
        <sz val="18"/>
        <rFont val="方正仿宋_GBK"/>
        <charset val="134"/>
      </rPr>
      <t>年区级一般公共预算转移支付收支执行表</t>
    </r>
  </si>
  <si>
    <r>
      <rPr>
        <b/>
        <sz val="12"/>
        <rFont val="方正仿宋_GBK"/>
        <charset val="134"/>
      </rPr>
      <t>收</t>
    </r>
    <r>
      <rPr>
        <b/>
        <sz val="12"/>
        <rFont val="Times New Roman"/>
        <charset val="134"/>
      </rPr>
      <t xml:space="preserve">    </t>
    </r>
    <r>
      <rPr>
        <b/>
        <sz val="12"/>
        <rFont val="方正仿宋_GBK"/>
        <charset val="134"/>
      </rPr>
      <t>入</t>
    </r>
  </si>
  <si>
    <r>
      <rPr>
        <b/>
        <sz val="12"/>
        <rFont val="Times New Roman"/>
        <charset val="134"/>
      </rPr>
      <t>2020</t>
    </r>
    <r>
      <rPr>
        <b/>
        <sz val="12"/>
        <rFont val="方正仿宋_GBK"/>
        <charset val="134"/>
      </rPr>
      <t>年决算数</t>
    </r>
  </si>
  <si>
    <r>
      <rPr>
        <b/>
        <sz val="12"/>
        <rFont val="Times New Roman"/>
        <charset val="134"/>
      </rPr>
      <t>2021</t>
    </r>
    <r>
      <rPr>
        <b/>
        <sz val="12"/>
        <rFont val="方正仿宋_GBK"/>
        <charset val="134"/>
      </rPr>
      <t>年执行数</t>
    </r>
  </si>
  <si>
    <r>
      <rPr>
        <b/>
        <sz val="12"/>
        <rFont val="方正仿宋_GBK"/>
        <charset val="134"/>
      </rPr>
      <t>支</t>
    </r>
    <r>
      <rPr>
        <b/>
        <sz val="12"/>
        <rFont val="Times New Roman"/>
        <charset val="134"/>
      </rPr>
      <t xml:space="preserve">        </t>
    </r>
    <r>
      <rPr>
        <b/>
        <sz val="12"/>
        <rFont val="方正仿宋_GBK"/>
        <charset val="134"/>
      </rPr>
      <t>出</t>
    </r>
  </si>
  <si>
    <r>
      <rPr>
        <b/>
        <sz val="12"/>
        <rFont val="方正仿宋_GBK"/>
        <charset val="134"/>
      </rPr>
      <t>上级补助收入</t>
    </r>
  </si>
  <si>
    <r>
      <rPr>
        <b/>
        <sz val="12"/>
        <rFont val="方正仿宋_GBK"/>
        <charset val="134"/>
      </rPr>
      <t>补助镇支出</t>
    </r>
  </si>
  <si>
    <r>
      <rPr>
        <b/>
        <sz val="11"/>
        <color theme="1"/>
        <rFont val="方正仿宋_GBK"/>
        <charset val="134"/>
      </rPr>
      <t>一、一般性转移支付收入</t>
    </r>
  </si>
  <si>
    <r>
      <rPr>
        <b/>
        <sz val="11"/>
        <color theme="1"/>
        <rFont val="方正仿宋_GBK"/>
        <charset val="134"/>
      </rPr>
      <t>一、一般性转移支付支出</t>
    </r>
  </si>
  <si>
    <r>
      <rPr>
        <sz val="11"/>
        <color theme="1"/>
        <rFont val="Times New Roman"/>
        <charset val="134"/>
      </rPr>
      <t xml:space="preserve">    </t>
    </r>
    <r>
      <rPr>
        <sz val="11"/>
        <color theme="1"/>
        <rFont val="方正仿宋_GBK"/>
        <charset val="134"/>
      </rPr>
      <t>增值税和消费税税收返还</t>
    </r>
    <r>
      <rPr>
        <sz val="11"/>
        <color theme="1"/>
        <rFont val="Times New Roman"/>
        <charset val="134"/>
      </rPr>
      <t xml:space="preserve"> </t>
    </r>
  </si>
  <si>
    <r>
      <rPr>
        <sz val="11"/>
        <rFont val="方正仿宋_GBK"/>
        <charset val="134"/>
      </rPr>
      <t>体制补助支出</t>
    </r>
  </si>
  <si>
    <r>
      <rPr>
        <sz val="11"/>
        <color theme="1"/>
        <rFont val="Times New Roman"/>
        <charset val="134"/>
      </rPr>
      <t xml:space="preserve">    </t>
    </r>
    <r>
      <rPr>
        <sz val="11"/>
        <color theme="1"/>
        <rFont val="方正仿宋_GBK"/>
        <charset val="134"/>
      </rPr>
      <t>所得税基数返还</t>
    </r>
  </si>
  <si>
    <r>
      <rPr>
        <b/>
        <sz val="11"/>
        <color theme="1"/>
        <rFont val="方正仿宋_GBK"/>
        <charset val="134"/>
      </rPr>
      <t>二、专项转移支付支出</t>
    </r>
  </si>
  <si>
    <r>
      <rPr>
        <sz val="11"/>
        <color theme="1"/>
        <rFont val="Times New Roman"/>
        <charset val="134"/>
      </rPr>
      <t xml:space="preserve">    </t>
    </r>
    <r>
      <rPr>
        <sz val="11"/>
        <color theme="1"/>
        <rFont val="方正仿宋_GBK"/>
        <charset val="134"/>
      </rPr>
      <t>均衡性转移支付</t>
    </r>
    <r>
      <rPr>
        <sz val="11"/>
        <color theme="1"/>
        <rFont val="Times New Roman"/>
        <charset val="134"/>
      </rPr>
      <t xml:space="preserve"> </t>
    </r>
  </si>
  <si>
    <r>
      <rPr>
        <sz val="11"/>
        <rFont val="方正仿宋_GBK"/>
        <charset val="134"/>
      </rPr>
      <t>一般公共服务支出</t>
    </r>
  </si>
  <si>
    <r>
      <rPr>
        <sz val="11"/>
        <color theme="1"/>
        <rFont val="Times New Roman"/>
        <charset val="134"/>
      </rPr>
      <t xml:space="preserve">    </t>
    </r>
    <r>
      <rPr>
        <sz val="11"/>
        <color theme="1"/>
        <rFont val="方正仿宋_GBK"/>
        <charset val="134"/>
      </rPr>
      <t>县级基本财力保障机制奖补资金</t>
    </r>
    <r>
      <rPr>
        <sz val="11"/>
        <color theme="1"/>
        <rFont val="Times New Roman"/>
        <charset val="134"/>
      </rPr>
      <t xml:space="preserve"> </t>
    </r>
  </si>
  <si>
    <r>
      <rPr>
        <sz val="11"/>
        <rFont val="方正仿宋_GBK"/>
        <charset val="134"/>
      </rPr>
      <t>国防支出</t>
    </r>
  </si>
  <si>
    <r>
      <rPr>
        <sz val="11"/>
        <color theme="1"/>
        <rFont val="Times New Roman"/>
        <charset val="134"/>
      </rPr>
      <t xml:space="preserve">    </t>
    </r>
    <r>
      <rPr>
        <sz val="11"/>
        <color theme="1"/>
        <rFont val="方正仿宋_GBK"/>
        <charset val="134"/>
      </rPr>
      <t>体制补助收入</t>
    </r>
  </si>
  <si>
    <r>
      <rPr>
        <sz val="11"/>
        <rFont val="方正仿宋_GBK"/>
        <charset val="134"/>
      </rPr>
      <t>公共安全支出</t>
    </r>
  </si>
  <si>
    <r>
      <rPr>
        <sz val="11"/>
        <color theme="1"/>
        <rFont val="Times New Roman"/>
        <charset val="134"/>
      </rPr>
      <t xml:space="preserve">    </t>
    </r>
    <r>
      <rPr>
        <sz val="11"/>
        <color theme="1"/>
        <rFont val="方正仿宋_GBK"/>
        <charset val="134"/>
      </rPr>
      <t>结算补助</t>
    </r>
    <r>
      <rPr>
        <sz val="11"/>
        <color theme="1"/>
        <rFont val="Times New Roman"/>
        <charset val="134"/>
      </rPr>
      <t xml:space="preserve"> </t>
    </r>
  </si>
  <si>
    <r>
      <rPr>
        <sz val="11"/>
        <rFont val="方正仿宋_GBK"/>
        <charset val="134"/>
      </rPr>
      <t>教育支出</t>
    </r>
  </si>
  <si>
    <r>
      <rPr>
        <sz val="11"/>
        <color theme="1"/>
        <rFont val="Times New Roman"/>
        <charset val="134"/>
      </rPr>
      <t xml:space="preserve">    </t>
    </r>
    <r>
      <rPr>
        <sz val="11"/>
        <color theme="1"/>
        <rFont val="方正仿宋_GBK"/>
        <charset val="134"/>
      </rPr>
      <t>固定数额补助</t>
    </r>
    <r>
      <rPr>
        <sz val="11"/>
        <color theme="1"/>
        <rFont val="Times New Roman"/>
        <charset val="134"/>
      </rPr>
      <t xml:space="preserve"> </t>
    </r>
  </si>
  <si>
    <r>
      <rPr>
        <sz val="11"/>
        <rFont val="方正仿宋_GBK"/>
        <charset val="134"/>
      </rPr>
      <t>科学技术支出</t>
    </r>
  </si>
  <si>
    <r>
      <rPr>
        <sz val="11"/>
        <color theme="1"/>
        <rFont val="Times New Roman"/>
        <charset val="134"/>
      </rPr>
      <t xml:space="preserve">    </t>
    </r>
    <r>
      <rPr>
        <sz val="11"/>
        <color theme="1"/>
        <rFont val="方正仿宋_GBK"/>
        <charset val="134"/>
      </rPr>
      <t>贫困地区转移支付支出</t>
    </r>
  </si>
  <si>
    <r>
      <rPr>
        <sz val="11"/>
        <rFont val="方正仿宋_GBK"/>
        <charset val="134"/>
      </rPr>
      <t>文化旅游体育与传媒支出</t>
    </r>
  </si>
  <si>
    <r>
      <rPr>
        <sz val="11"/>
        <color theme="1"/>
        <rFont val="Times New Roman"/>
        <charset val="134"/>
      </rPr>
      <t xml:space="preserve">    </t>
    </r>
    <r>
      <rPr>
        <sz val="11"/>
        <color theme="1"/>
        <rFont val="方正仿宋_GBK"/>
        <charset val="134"/>
      </rPr>
      <t>其他一般性转移支付</t>
    </r>
  </si>
  <si>
    <r>
      <rPr>
        <sz val="11"/>
        <rFont val="方正仿宋_GBK"/>
        <charset val="134"/>
      </rPr>
      <t>社会保障和就业支出</t>
    </r>
  </si>
  <si>
    <r>
      <rPr>
        <sz val="11"/>
        <color theme="1"/>
        <rFont val="Times New Roman"/>
        <charset val="134"/>
      </rPr>
      <t xml:space="preserve">    </t>
    </r>
    <r>
      <rPr>
        <sz val="11"/>
        <color theme="1"/>
        <rFont val="方正仿宋_GBK"/>
        <charset val="134"/>
      </rPr>
      <t>共同财政事权转移支付</t>
    </r>
  </si>
  <si>
    <r>
      <rPr>
        <sz val="11"/>
        <rFont val="方正仿宋_GBK"/>
        <charset val="134"/>
      </rPr>
      <t>卫生健康支出</t>
    </r>
  </si>
  <si>
    <r>
      <rPr>
        <sz val="11"/>
        <color theme="1"/>
        <rFont val="Times New Roman"/>
        <charset val="134"/>
      </rPr>
      <t xml:space="preserve">    </t>
    </r>
    <r>
      <rPr>
        <sz val="11"/>
        <color theme="1"/>
        <rFont val="方正仿宋_GBK"/>
        <charset val="134"/>
      </rPr>
      <t>公共安全共同财政事权转移支付</t>
    </r>
  </si>
  <si>
    <r>
      <rPr>
        <sz val="11"/>
        <rFont val="方正仿宋_GBK"/>
        <charset val="134"/>
      </rPr>
      <t>节能环保支出</t>
    </r>
  </si>
  <si>
    <r>
      <rPr>
        <sz val="11"/>
        <color theme="1"/>
        <rFont val="Times New Roman"/>
        <charset val="134"/>
      </rPr>
      <t xml:space="preserve">    </t>
    </r>
    <r>
      <rPr>
        <sz val="11"/>
        <color theme="1"/>
        <rFont val="方正仿宋_GBK"/>
        <charset val="134"/>
      </rPr>
      <t>教育共同财政事权转移支付收入</t>
    </r>
    <r>
      <rPr>
        <sz val="11"/>
        <color theme="1"/>
        <rFont val="Times New Roman"/>
        <charset val="134"/>
      </rPr>
      <t xml:space="preserve">  </t>
    </r>
  </si>
  <si>
    <r>
      <rPr>
        <sz val="11"/>
        <rFont val="方正仿宋_GBK"/>
        <charset val="134"/>
      </rPr>
      <t>城乡社区支出</t>
    </r>
  </si>
  <si>
    <r>
      <rPr>
        <sz val="11"/>
        <color theme="1"/>
        <rFont val="Times New Roman"/>
        <charset val="134"/>
      </rPr>
      <t xml:space="preserve">    </t>
    </r>
    <r>
      <rPr>
        <sz val="11"/>
        <color theme="1"/>
        <rFont val="方正仿宋_GBK"/>
        <charset val="134"/>
      </rPr>
      <t>文化旅游体育与传媒共同财政事权转移支付收入</t>
    </r>
  </si>
  <si>
    <r>
      <rPr>
        <sz val="11"/>
        <rFont val="方正仿宋_GBK"/>
        <charset val="134"/>
      </rPr>
      <t>农林水支出</t>
    </r>
  </si>
  <si>
    <r>
      <rPr>
        <sz val="11"/>
        <color theme="1"/>
        <rFont val="Times New Roman"/>
        <charset val="134"/>
      </rPr>
      <t xml:space="preserve">    </t>
    </r>
    <r>
      <rPr>
        <sz val="11"/>
        <color theme="1"/>
        <rFont val="方正仿宋_GBK"/>
        <charset val="134"/>
      </rPr>
      <t>社会保障和就业共同财政事权转移支付收入</t>
    </r>
    <r>
      <rPr>
        <sz val="11"/>
        <color theme="1"/>
        <rFont val="Times New Roman"/>
        <charset val="134"/>
      </rPr>
      <t xml:space="preserve"> </t>
    </r>
  </si>
  <si>
    <r>
      <rPr>
        <sz val="11"/>
        <rFont val="方正仿宋_GBK"/>
        <charset val="134"/>
      </rPr>
      <t>交通运输支出</t>
    </r>
  </si>
  <si>
    <r>
      <rPr>
        <sz val="11"/>
        <color theme="1"/>
        <rFont val="Times New Roman"/>
        <charset val="134"/>
      </rPr>
      <t xml:space="preserve">    </t>
    </r>
    <r>
      <rPr>
        <sz val="11"/>
        <color theme="1"/>
        <rFont val="方正仿宋_GBK"/>
        <charset val="134"/>
      </rPr>
      <t>医疗卫生共同财政事权转移支付收入</t>
    </r>
    <r>
      <rPr>
        <sz val="11"/>
        <color theme="1"/>
        <rFont val="Times New Roman"/>
        <charset val="134"/>
      </rPr>
      <t xml:space="preserve">  </t>
    </r>
  </si>
  <si>
    <r>
      <rPr>
        <sz val="11"/>
        <rFont val="方正仿宋_GBK"/>
        <charset val="134"/>
      </rPr>
      <t>资源勘探工业信息支出</t>
    </r>
  </si>
  <si>
    <r>
      <rPr>
        <sz val="11"/>
        <color theme="1"/>
        <rFont val="Times New Roman"/>
        <charset val="134"/>
      </rPr>
      <t xml:space="preserve">    </t>
    </r>
    <r>
      <rPr>
        <sz val="11"/>
        <color theme="1"/>
        <rFont val="方正仿宋_GBK"/>
        <charset val="134"/>
      </rPr>
      <t>节能环保共同财政事权转移支付收入</t>
    </r>
  </si>
  <si>
    <r>
      <rPr>
        <sz val="11"/>
        <color theme="1"/>
        <rFont val="Times New Roman"/>
        <charset val="134"/>
      </rPr>
      <t xml:space="preserve">       </t>
    </r>
    <r>
      <rPr>
        <sz val="11"/>
        <color theme="1"/>
        <rFont val="方正仿宋_GBK"/>
        <charset val="134"/>
      </rPr>
      <t>商业服务业等支出</t>
    </r>
  </si>
  <si>
    <r>
      <rPr>
        <sz val="11"/>
        <color theme="1"/>
        <rFont val="Times New Roman"/>
        <charset val="134"/>
      </rPr>
      <t xml:space="preserve">    </t>
    </r>
    <r>
      <rPr>
        <sz val="11"/>
        <color theme="1"/>
        <rFont val="方正仿宋_GBK"/>
        <charset val="134"/>
      </rPr>
      <t>农林水共同财政事权转移支付收入</t>
    </r>
  </si>
  <si>
    <r>
      <rPr>
        <sz val="11"/>
        <color theme="1"/>
        <rFont val="Times New Roman"/>
        <charset val="134"/>
      </rPr>
      <t xml:space="preserve">      </t>
    </r>
    <r>
      <rPr>
        <sz val="11"/>
        <color theme="1"/>
        <rFont val="方正仿宋_GBK"/>
        <charset val="134"/>
      </rPr>
      <t>自然资源海洋气象支出</t>
    </r>
  </si>
  <si>
    <r>
      <rPr>
        <sz val="11"/>
        <color theme="1"/>
        <rFont val="Times New Roman"/>
        <charset val="134"/>
      </rPr>
      <t xml:space="preserve">    </t>
    </r>
    <r>
      <rPr>
        <sz val="11"/>
        <color theme="1"/>
        <rFont val="方正仿宋_GBK"/>
        <charset val="134"/>
      </rPr>
      <t>住房保障共同财政事权转移支付收入</t>
    </r>
  </si>
  <si>
    <r>
      <rPr>
        <sz val="11"/>
        <color theme="1"/>
        <rFont val="Times New Roman"/>
        <charset val="134"/>
      </rPr>
      <t xml:space="preserve">      </t>
    </r>
    <r>
      <rPr>
        <sz val="11"/>
        <color theme="1"/>
        <rFont val="方正仿宋_GBK"/>
        <charset val="134"/>
      </rPr>
      <t>住房保障支出</t>
    </r>
  </si>
  <si>
    <r>
      <rPr>
        <b/>
        <sz val="11"/>
        <color theme="1"/>
        <rFont val="方正仿宋_GBK"/>
        <charset val="134"/>
      </rPr>
      <t>二、专项转移支付收入</t>
    </r>
  </si>
  <si>
    <r>
      <rPr>
        <sz val="11"/>
        <rFont val="方正仿宋_GBK"/>
        <charset val="134"/>
      </rPr>
      <t>灾害防治及应急管理支出</t>
    </r>
  </si>
  <si>
    <r>
      <rPr>
        <sz val="11"/>
        <color theme="1"/>
        <rFont val="Times New Roman"/>
        <charset val="134"/>
      </rPr>
      <t xml:space="preserve">    </t>
    </r>
    <r>
      <rPr>
        <sz val="11"/>
        <color theme="1"/>
        <rFont val="方正仿宋_GBK"/>
        <charset val="134"/>
      </rPr>
      <t>一般公共服务</t>
    </r>
  </si>
  <si>
    <r>
      <rPr>
        <sz val="11"/>
        <rFont val="方正仿宋_GBK"/>
        <charset val="134"/>
      </rPr>
      <t>其他支出</t>
    </r>
  </si>
  <si>
    <r>
      <rPr>
        <sz val="11"/>
        <color theme="1"/>
        <rFont val="Times New Roman"/>
        <charset val="134"/>
      </rPr>
      <t xml:space="preserve">    </t>
    </r>
    <r>
      <rPr>
        <sz val="11"/>
        <color theme="1"/>
        <rFont val="方正仿宋_GBK"/>
        <charset val="134"/>
      </rPr>
      <t>国防</t>
    </r>
  </si>
  <si>
    <r>
      <rPr>
        <sz val="11"/>
        <color theme="1"/>
        <rFont val="Times New Roman"/>
        <charset val="134"/>
      </rPr>
      <t xml:space="preserve">    </t>
    </r>
    <r>
      <rPr>
        <sz val="11"/>
        <color theme="1"/>
        <rFont val="方正仿宋_GBK"/>
        <charset val="134"/>
      </rPr>
      <t>教育</t>
    </r>
  </si>
  <si>
    <r>
      <rPr>
        <sz val="11"/>
        <color theme="1"/>
        <rFont val="Times New Roman"/>
        <charset val="134"/>
      </rPr>
      <t xml:space="preserve">    </t>
    </r>
    <r>
      <rPr>
        <sz val="11"/>
        <color theme="1"/>
        <rFont val="方正仿宋_GBK"/>
        <charset val="134"/>
      </rPr>
      <t>科学技术</t>
    </r>
  </si>
  <si>
    <r>
      <rPr>
        <sz val="11"/>
        <color theme="1"/>
        <rFont val="Times New Roman"/>
        <charset val="134"/>
      </rPr>
      <t xml:space="preserve">    </t>
    </r>
    <r>
      <rPr>
        <sz val="11"/>
        <color theme="1"/>
        <rFont val="方正仿宋_GBK"/>
        <charset val="134"/>
      </rPr>
      <t>文化旅游体育与传媒</t>
    </r>
  </si>
  <si>
    <r>
      <rPr>
        <sz val="11"/>
        <color theme="1"/>
        <rFont val="Times New Roman"/>
        <charset val="134"/>
      </rPr>
      <t xml:space="preserve">    </t>
    </r>
    <r>
      <rPr>
        <sz val="11"/>
        <color theme="1"/>
        <rFont val="方正仿宋_GBK"/>
        <charset val="134"/>
      </rPr>
      <t>社会保障和就业</t>
    </r>
  </si>
  <si>
    <r>
      <rPr>
        <sz val="11"/>
        <color theme="1"/>
        <rFont val="Times New Roman"/>
        <charset val="134"/>
      </rPr>
      <t xml:space="preserve">    </t>
    </r>
    <r>
      <rPr>
        <sz val="11"/>
        <color theme="1"/>
        <rFont val="方正仿宋_GBK"/>
        <charset val="134"/>
      </rPr>
      <t>卫生健康</t>
    </r>
  </si>
  <si>
    <r>
      <rPr>
        <sz val="11"/>
        <color theme="1"/>
        <rFont val="Times New Roman"/>
        <charset val="134"/>
      </rPr>
      <t xml:space="preserve">    </t>
    </r>
    <r>
      <rPr>
        <sz val="11"/>
        <color theme="1"/>
        <rFont val="方正仿宋_GBK"/>
        <charset val="134"/>
      </rPr>
      <t>节能环保</t>
    </r>
  </si>
  <si>
    <r>
      <rPr>
        <sz val="11"/>
        <color theme="1"/>
        <rFont val="Times New Roman"/>
        <charset val="134"/>
      </rPr>
      <t xml:space="preserve">    </t>
    </r>
    <r>
      <rPr>
        <sz val="11"/>
        <color theme="1"/>
        <rFont val="方正仿宋_GBK"/>
        <charset val="134"/>
      </rPr>
      <t>城乡社区</t>
    </r>
  </si>
  <si>
    <r>
      <rPr>
        <sz val="11"/>
        <color theme="1"/>
        <rFont val="Times New Roman"/>
        <charset val="134"/>
      </rPr>
      <t xml:space="preserve">    </t>
    </r>
    <r>
      <rPr>
        <sz val="11"/>
        <color theme="1"/>
        <rFont val="方正仿宋_GBK"/>
        <charset val="134"/>
      </rPr>
      <t>农林水</t>
    </r>
  </si>
  <si>
    <r>
      <rPr>
        <sz val="11"/>
        <color theme="1"/>
        <rFont val="Times New Roman"/>
        <charset val="134"/>
      </rPr>
      <t xml:space="preserve">    </t>
    </r>
    <r>
      <rPr>
        <sz val="11"/>
        <color theme="1"/>
        <rFont val="方正仿宋_GBK"/>
        <charset val="134"/>
      </rPr>
      <t>交通运输</t>
    </r>
  </si>
  <si>
    <r>
      <rPr>
        <sz val="11"/>
        <color theme="1"/>
        <rFont val="Times New Roman"/>
        <charset val="134"/>
      </rPr>
      <t xml:space="preserve">    </t>
    </r>
    <r>
      <rPr>
        <sz val="11"/>
        <color theme="1"/>
        <rFont val="方正仿宋_GBK"/>
        <charset val="134"/>
      </rPr>
      <t>资源勘探信息等</t>
    </r>
  </si>
  <si>
    <r>
      <rPr>
        <sz val="11"/>
        <color theme="1"/>
        <rFont val="Times New Roman"/>
        <charset val="134"/>
      </rPr>
      <t xml:space="preserve">    </t>
    </r>
    <r>
      <rPr>
        <sz val="11"/>
        <color theme="1"/>
        <rFont val="方正仿宋_GBK"/>
        <charset val="134"/>
      </rPr>
      <t>商业服务业等</t>
    </r>
  </si>
  <si>
    <r>
      <rPr>
        <sz val="11"/>
        <color theme="1"/>
        <rFont val="Times New Roman"/>
        <charset val="134"/>
      </rPr>
      <t xml:space="preserve">    </t>
    </r>
    <r>
      <rPr>
        <sz val="11"/>
        <color theme="1"/>
        <rFont val="方正仿宋_GBK"/>
        <charset val="134"/>
      </rPr>
      <t>金融</t>
    </r>
  </si>
  <si>
    <r>
      <rPr>
        <sz val="11"/>
        <color theme="1"/>
        <rFont val="Times New Roman"/>
        <charset val="134"/>
      </rPr>
      <t xml:space="preserve">    </t>
    </r>
    <r>
      <rPr>
        <sz val="11"/>
        <color theme="1"/>
        <rFont val="方正仿宋_GBK"/>
        <charset val="134"/>
      </rPr>
      <t>自然资源海洋气象等</t>
    </r>
  </si>
  <si>
    <r>
      <rPr>
        <sz val="11"/>
        <color theme="1"/>
        <rFont val="Times New Roman"/>
        <charset val="134"/>
      </rPr>
      <t xml:space="preserve">    </t>
    </r>
    <r>
      <rPr>
        <sz val="11"/>
        <color theme="1"/>
        <rFont val="方正仿宋_GBK"/>
        <charset val="134"/>
      </rPr>
      <t>住房保障</t>
    </r>
  </si>
  <si>
    <r>
      <rPr>
        <sz val="11"/>
        <color theme="1"/>
        <rFont val="Times New Roman"/>
        <charset val="134"/>
      </rPr>
      <t xml:space="preserve">    </t>
    </r>
    <r>
      <rPr>
        <sz val="11"/>
        <color theme="1"/>
        <rFont val="方正仿宋_GBK"/>
        <charset val="134"/>
      </rPr>
      <t>粮油物资储备支出</t>
    </r>
  </si>
  <si>
    <r>
      <rPr>
        <sz val="11"/>
        <color theme="1"/>
        <rFont val="Times New Roman"/>
        <charset val="134"/>
      </rPr>
      <t xml:space="preserve">    </t>
    </r>
    <r>
      <rPr>
        <sz val="11"/>
        <color theme="1"/>
        <rFont val="方正仿宋_GBK"/>
        <charset val="134"/>
      </rPr>
      <t>灾害防治及应急管理</t>
    </r>
  </si>
  <si>
    <r>
      <rPr>
        <sz val="11"/>
        <color theme="1"/>
        <rFont val="Times New Roman"/>
        <charset val="134"/>
      </rPr>
      <t xml:space="preserve">    </t>
    </r>
    <r>
      <rPr>
        <sz val="11"/>
        <color theme="1"/>
        <rFont val="方正仿宋_GBK"/>
        <charset val="134"/>
      </rPr>
      <t>其他收入</t>
    </r>
  </si>
  <si>
    <r>
      <rPr>
        <sz val="11"/>
        <rFont val="方正仿宋_GBK"/>
        <charset val="134"/>
      </rPr>
      <t>注：本表详细反映</t>
    </r>
    <r>
      <rPr>
        <sz val="11"/>
        <rFont val="Times New Roman"/>
        <charset val="134"/>
      </rPr>
      <t>2021</t>
    </r>
    <r>
      <rPr>
        <sz val="11"/>
        <rFont val="方正仿宋_GBK"/>
        <charset val="134"/>
      </rPr>
      <t>年一般公共预算转移支付收入和转移支付支出情况。</t>
    </r>
  </si>
  <si>
    <t>表6</t>
  </si>
  <si>
    <t>2021年区级一般公共预算转移支付执行表</t>
  </si>
  <si>
    <r>
      <rPr>
        <sz val="14"/>
        <rFont val="方正仿宋_GBK"/>
        <charset val="134"/>
      </rPr>
      <t>（分地区）</t>
    </r>
  </si>
  <si>
    <r>
      <rPr>
        <b/>
        <sz val="14"/>
        <rFont val="方正仿宋_GBK"/>
        <charset val="134"/>
      </rPr>
      <t>单位名称</t>
    </r>
  </si>
  <si>
    <r>
      <rPr>
        <b/>
        <sz val="14"/>
        <rFont val="方正仿宋_GBK"/>
        <charset val="134"/>
      </rPr>
      <t>预算数</t>
    </r>
  </si>
  <si>
    <r>
      <rPr>
        <b/>
        <sz val="14"/>
        <color theme="1"/>
        <rFont val="方正仿宋_GBK"/>
        <charset val="134"/>
      </rPr>
      <t>执行数</t>
    </r>
  </si>
  <si>
    <r>
      <rPr>
        <b/>
        <sz val="14"/>
        <rFont val="方正仿宋_GBK"/>
        <charset val="134"/>
      </rPr>
      <t>补助镇合计</t>
    </r>
  </si>
  <si>
    <r>
      <rPr>
        <sz val="14"/>
        <color theme="1"/>
        <rFont val="方正仿宋_GBK"/>
        <charset val="134"/>
      </rPr>
      <t>青木关镇</t>
    </r>
  </si>
  <si>
    <r>
      <rPr>
        <sz val="14"/>
        <color theme="1"/>
        <rFont val="方正仿宋_GBK"/>
        <charset val="134"/>
      </rPr>
      <t>回龙坝镇</t>
    </r>
  </si>
  <si>
    <r>
      <rPr>
        <sz val="14"/>
        <color theme="1"/>
        <rFont val="方正仿宋_GBK"/>
        <charset val="134"/>
      </rPr>
      <t>凤凰镇</t>
    </r>
  </si>
  <si>
    <r>
      <rPr>
        <sz val="14"/>
        <color theme="1"/>
        <rFont val="方正仿宋_GBK"/>
        <charset val="134"/>
      </rPr>
      <t>中梁镇</t>
    </r>
  </si>
  <si>
    <t>表7</t>
  </si>
  <si>
    <r>
      <rPr>
        <b/>
        <sz val="18"/>
        <color theme="1"/>
        <rFont val="Times New Roman"/>
        <charset val="134"/>
      </rPr>
      <t>2021</t>
    </r>
    <r>
      <rPr>
        <b/>
        <sz val="18"/>
        <color theme="1"/>
        <rFont val="方正仿宋_GBK"/>
        <charset val="134"/>
      </rPr>
      <t>年全区政府性基金预算收支执行表</t>
    </r>
  </si>
  <si>
    <r>
      <rPr>
        <b/>
        <sz val="14"/>
        <rFont val="方正仿宋_GBK"/>
        <charset val="134"/>
      </rPr>
      <t>收</t>
    </r>
    <r>
      <rPr>
        <b/>
        <sz val="14"/>
        <rFont val="Times New Roman"/>
        <charset val="134"/>
      </rPr>
      <t xml:space="preserve">        </t>
    </r>
    <r>
      <rPr>
        <b/>
        <sz val="14"/>
        <rFont val="方正仿宋_GBK"/>
        <charset val="134"/>
      </rPr>
      <t>入</t>
    </r>
  </si>
  <si>
    <r>
      <rPr>
        <b/>
        <sz val="14"/>
        <rFont val="方正仿宋_GBK"/>
        <charset val="134"/>
      </rPr>
      <t>支</t>
    </r>
    <r>
      <rPr>
        <b/>
        <sz val="14"/>
        <rFont val="Times New Roman"/>
        <charset val="134"/>
      </rPr>
      <t xml:space="preserve">        </t>
    </r>
    <r>
      <rPr>
        <b/>
        <sz val="14"/>
        <rFont val="方正仿宋_GBK"/>
        <charset val="134"/>
      </rPr>
      <t>出</t>
    </r>
  </si>
  <si>
    <r>
      <rPr>
        <sz val="12"/>
        <rFont val="方正仿宋_GBK"/>
        <charset val="134"/>
      </rPr>
      <t>一、其他政府性基金收入</t>
    </r>
  </si>
  <si>
    <r>
      <rPr>
        <sz val="12"/>
        <color theme="1"/>
        <rFont val="方正仿宋_GBK"/>
        <charset val="134"/>
      </rPr>
      <t>一、文化旅游体育与传媒</t>
    </r>
  </si>
  <si>
    <r>
      <rPr>
        <sz val="12"/>
        <color theme="1"/>
        <rFont val="方正仿宋_GBK"/>
        <charset val="134"/>
      </rPr>
      <t>二、社会保障和就业支出</t>
    </r>
  </si>
  <si>
    <r>
      <rPr>
        <sz val="12"/>
        <color theme="1"/>
        <rFont val="方正仿宋_GBK"/>
        <charset val="134"/>
      </rPr>
      <t>三、城乡社区支出</t>
    </r>
  </si>
  <si>
    <r>
      <rPr>
        <sz val="12"/>
        <color theme="1"/>
        <rFont val="方正仿宋_GBK"/>
        <charset val="134"/>
      </rPr>
      <t>四、农林水支出</t>
    </r>
  </si>
  <si>
    <r>
      <rPr>
        <sz val="12"/>
        <color theme="1"/>
        <rFont val="方正仿宋_GBK"/>
        <charset val="134"/>
      </rPr>
      <t>五、其他支出</t>
    </r>
  </si>
  <si>
    <r>
      <rPr>
        <sz val="12"/>
        <color theme="1"/>
        <rFont val="方正仿宋_GBK"/>
        <charset val="134"/>
      </rPr>
      <t>六、债务付息支出</t>
    </r>
  </si>
  <si>
    <r>
      <rPr>
        <sz val="12"/>
        <color theme="1"/>
        <rFont val="方正仿宋_GBK"/>
        <charset val="134"/>
      </rPr>
      <t>七、债务发行费用支出</t>
    </r>
  </si>
  <si>
    <r>
      <rPr>
        <sz val="12"/>
        <color theme="1"/>
        <rFont val="方正仿宋_GBK"/>
        <charset val="134"/>
      </rPr>
      <t>八、</t>
    </r>
    <r>
      <rPr>
        <sz val="12"/>
        <color theme="1"/>
        <rFont val="Times New Roman"/>
        <charset val="134"/>
      </rPr>
      <t xml:space="preserve"> </t>
    </r>
    <r>
      <rPr>
        <sz val="12"/>
        <color theme="1"/>
        <rFont val="方正仿宋_GBK"/>
        <charset val="134"/>
      </rPr>
      <t>抗疫特别国债安排的支出</t>
    </r>
  </si>
  <si>
    <r>
      <rPr>
        <sz val="12"/>
        <rFont val="方正仿宋_GBK"/>
        <charset val="134"/>
      </rPr>
      <t>一、上级补助收入</t>
    </r>
  </si>
  <si>
    <r>
      <rPr>
        <sz val="12"/>
        <rFont val="方正仿宋_GBK"/>
        <charset val="134"/>
      </rPr>
      <t>一、上解上级支出</t>
    </r>
  </si>
  <si>
    <r>
      <rPr>
        <sz val="12"/>
        <rFont val="方正仿宋_GBK"/>
        <charset val="134"/>
      </rPr>
      <t>二、债务转贷收入</t>
    </r>
  </si>
  <si>
    <r>
      <rPr>
        <sz val="12"/>
        <rFont val="方正仿宋_GBK"/>
        <charset val="134"/>
      </rPr>
      <t>一、调出资金</t>
    </r>
  </si>
  <si>
    <r>
      <rPr>
        <sz val="12"/>
        <color indexed="8"/>
        <rFont val="方正仿宋_GBK"/>
        <charset val="134"/>
      </rPr>
      <t>三、上年结转</t>
    </r>
    <r>
      <rPr>
        <sz val="12"/>
        <color indexed="8"/>
        <rFont val="Times New Roman"/>
        <charset val="134"/>
      </rPr>
      <t xml:space="preserve"> </t>
    </r>
  </si>
  <si>
    <r>
      <rPr>
        <sz val="12"/>
        <rFont val="方正仿宋_GBK"/>
        <charset val="134"/>
      </rPr>
      <t>三、债务还本支出</t>
    </r>
  </si>
  <si>
    <r>
      <rPr>
        <sz val="11"/>
        <color theme="1"/>
        <rFont val="方正仿宋_GBK"/>
        <charset val="134"/>
      </rPr>
      <t>注：</t>
    </r>
    <r>
      <rPr>
        <sz val="11"/>
        <color theme="1"/>
        <rFont val="Times New Roman"/>
        <charset val="134"/>
      </rPr>
      <t>1.</t>
    </r>
    <r>
      <rPr>
        <sz val="11"/>
        <color theme="1"/>
        <rFont val="方正仿宋_GBK"/>
        <charset val="134"/>
      </rPr>
      <t>本表直观反映</t>
    </r>
    <r>
      <rPr>
        <sz val="11"/>
        <color theme="1"/>
        <rFont val="Times New Roman"/>
        <charset val="134"/>
      </rPr>
      <t>2021</t>
    </r>
    <r>
      <rPr>
        <sz val="11"/>
        <color theme="1"/>
        <rFont val="方正仿宋_GBK"/>
        <charset val="134"/>
      </rPr>
      <t>年政府性基金预算收入与支出的平衡关系。</t>
    </r>
    <r>
      <rPr>
        <sz val="11"/>
        <color theme="1"/>
        <rFont val="Times New Roman"/>
        <charset val="134"/>
      </rPr>
      <t xml:space="preserve">
        2.</t>
    </r>
    <r>
      <rPr>
        <sz val="11"/>
        <color theme="1"/>
        <rFont val="方正仿宋_GBK"/>
        <charset val="134"/>
      </rPr>
      <t>收入总计（本级收入合计</t>
    </r>
    <r>
      <rPr>
        <sz val="11"/>
        <color theme="1"/>
        <rFont val="Times New Roman"/>
        <charset val="134"/>
      </rPr>
      <t>+</t>
    </r>
    <r>
      <rPr>
        <sz val="11"/>
        <color theme="1"/>
        <rFont val="方正仿宋_GBK"/>
        <charset val="134"/>
      </rPr>
      <t>转移性收入合计）</t>
    </r>
    <r>
      <rPr>
        <sz val="11"/>
        <color theme="1"/>
        <rFont val="Times New Roman"/>
        <charset val="134"/>
      </rPr>
      <t>=</t>
    </r>
    <r>
      <rPr>
        <sz val="11"/>
        <color theme="1"/>
        <rFont val="方正仿宋_GBK"/>
        <charset val="134"/>
      </rPr>
      <t>支出总计（本级支出合计</t>
    </r>
    <r>
      <rPr>
        <sz val="11"/>
        <color theme="1"/>
        <rFont val="Times New Roman"/>
        <charset val="134"/>
      </rPr>
      <t>+</t>
    </r>
    <r>
      <rPr>
        <sz val="11"/>
        <color theme="1"/>
        <rFont val="方正仿宋_GBK"/>
        <charset val="134"/>
      </rPr>
      <t>转移性支出合计）。</t>
    </r>
  </si>
  <si>
    <t>表8</t>
  </si>
  <si>
    <r>
      <rPr>
        <b/>
        <sz val="16"/>
        <rFont val="Times New Roman"/>
        <charset val="134"/>
      </rPr>
      <t>2021</t>
    </r>
    <r>
      <rPr>
        <b/>
        <sz val="16"/>
        <rFont val="方正仿宋_GBK"/>
        <charset val="134"/>
      </rPr>
      <t>年全区政府性基金预算收入执行表</t>
    </r>
  </si>
  <si>
    <r>
      <rPr>
        <b/>
        <sz val="12"/>
        <rFont val="方正仿宋_GBK"/>
        <charset val="134"/>
      </rPr>
      <t>项</t>
    </r>
    <r>
      <rPr>
        <b/>
        <sz val="12"/>
        <rFont val="Times New Roman"/>
        <charset val="134"/>
      </rPr>
      <t xml:space="preserve">    </t>
    </r>
    <r>
      <rPr>
        <b/>
        <sz val="12"/>
        <rFont val="方正仿宋_GBK"/>
        <charset val="134"/>
      </rPr>
      <t>目</t>
    </r>
  </si>
  <si>
    <r>
      <rPr>
        <b/>
        <sz val="12"/>
        <rFont val="方正仿宋_GBK"/>
        <charset val="134"/>
      </rPr>
      <t>执行数为上年</t>
    </r>
    <r>
      <rPr>
        <b/>
        <sz val="12"/>
        <rFont val="Times New Roman"/>
        <charset val="134"/>
      </rPr>
      <t xml:space="preserve">
</t>
    </r>
    <r>
      <rPr>
        <b/>
        <sz val="12"/>
        <rFont val="方正仿宋_GBK"/>
        <charset val="134"/>
      </rPr>
      <t>决算数的</t>
    </r>
    <r>
      <rPr>
        <b/>
        <sz val="12"/>
        <rFont val="Times New Roman"/>
        <charset val="134"/>
      </rPr>
      <t>%</t>
    </r>
  </si>
  <si>
    <r>
      <rPr>
        <b/>
        <sz val="12"/>
        <rFont val="方正仿宋_GBK"/>
        <charset val="134"/>
      </rPr>
      <t>收入合计</t>
    </r>
  </si>
  <si>
    <r>
      <rPr>
        <sz val="12"/>
        <rFont val="方正仿宋_GBK"/>
        <charset val="134"/>
      </rPr>
      <t>一、农网还贷资金收入</t>
    </r>
  </si>
  <si>
    <r>
      <rPr>
        <sz val="12"/>
        <rFont val="方正仿宋_GBK"/>
        <charset val="134"/>
      </rPr>
      <t>二、港口建设费收入</t>
    </r>
  </si>
  <si>
    <r>
      <rPr>
        <sz val="12"/>
        <rFont val="方正仿宋_GBK"/>
        <charset val="134"/>
      </rPr>
      <t>三、国家电影事业发展专项资金收入</t>
    </r>
  </si>
  <si>
    <r>
      <rPr>
        <sz val="12"/>
        <rFont val="方正仿宋_GBK"/>
        <charset val="134"/>
      </rPr>
      <t>四、城市公用事业附加收入</t>
    </r>
  </si>
  <si>
    <r>
      <rPr>
        <sz val="12"/>
        <rFont val="方正仿宋_GBK"/>
        <charset val="134"/>
      </rPr>
      <t>五、国有土地收益基金收入</t>
    </r>
  </si>
  <si>
    <r>
      <rPr>
        <sz val="12"/>
        <rFont val="方正仿宋_GBK"/>
        <charset val="134"/>
      </rPr>
      <t>六、农业土地开发资金收入</t>
    </r>
  </si>
  <si>
    <r>
      <rPr>
        <sz val="12"/>
        <rFont val="方正仿宋_GBK"/>
        <charset val="134"/>
      </rPr>
      <t>七、国有土地使用权出让收入</t>
    </r>
  </si>
  <si>
    <r>
      <rPr>
        <sz val="12"/>
        <rFont val="方正仿宋_GBK"/>
        <charset val="134"/>
      </rPr>
      <t>八、大中型水库库区基金收入</t>
    </r>
  </si>
  <si>
    <r>
      <rPr>
        <sz val="12"/>
        <rFont val="方正仿宋_GBK"/>
        <charset val="134"/>
      </rPr>
      <t>九、彩票公益金收入</t>
    </r>
  </si>
  <si>
    <r>
      <rPr>
        <sz val="12"/>
        <rFont val="方正仿宋_GBK"/>
        <charset val="134"/>
      </rPr>
      <t>十、小型水库移民扶助基金收入</t>
    </r>
  </si>
  <si>
    <r>
      <rPr>
        <sz val="12"/>
        <rFont val="方正仿宋_GBK"/>
        <charset val="134"/>
      </rPr>
      <t>十一、污水处理费收入</t>
    </r>
  </si>
  <si>
    <r>
      <rPr>
        <sz val="12"/>
        <rFont val="方正仿宋_GBK"/>
        <charset val="134"/>
      </rPr>
      <t>十二、彩票发行机构和彩票销售机构的业务费用收入</t>
    </r>
  </si>
  <si>
    <r>
      <rPr>
        <sz val="12"/>
        <rFont val="方正仿宋_GBK"/>
        <charset val="134"/>
      </rPr>
      <t>十三、城市基础设施配套费收入</t>
    </r>
  </si>
  <si>
    <t>……</t>
  </si>
  <si>
    <r>
      <rPr>
        <sz val="11"/>
        <rFont val="方正仿宋_GBK"/>
        <charset val="134"/>
      </rPr>
      <t>注：按照我市市级对区县的财政体制，</t>
    </r>
    <r>
      <rPr>
        <sz val="11"/>
        <rFont val="Times New Roman"/>
        <charset val="134"/>
      </rPr>
      <t>2021</t>
    </r>
    <r>
      <rPr>
        <sz val="11"/>
        <rFont val="方正仿宋_GBK"/>
        <charset val="134"/>
      </rPr>
      <t>年我区无区级政府性基金预算收入，政府性基金收入均为上级补助收入。</t>
    </r>
  </si>
  <si>
    <t>表9</t>
  </si>
  <si>
    <r>
      <rPr>
        <b/>
        <sz val="16"/>
        <rFont val="Times New Roman"/>
        <charset val="134"/>
      </rPr>
      <t>2021</t>
    </r>
    <r>
      <rPr>
        <b/>
        <sz val="16"/>
        <rFont val="方正仿宋_GBK"/>
        <charset val="134"/>
      </rPr>
      <t>年全区政府性基金预算支出执行表</t>
    </r>
  </si>
  <si>
    <r>
      <rPr>
        <sz val="12"/>
        <rFont val="方正仿宋_GBK"/>
        <charset val="134"/>
      </rPr>
      <t>一、文化旅游体育与传媒支出</t>
    </r>
  </si>
  <si>
    <r>
      <rPr>
        <sz val="12"/>
        <rFont val="方正仿宋_GBK"/>
        <charset val="134"/>
      </rPr>
      <t>二、社会保障和就业支出</t>
    </r>
  </si>
  <si>
    <r>
      <rPr>
        <sz val="12"/>
        <rFont val="方正仿宋_GBK"/>
        <charset val="134"/>
      </rPr>
      <t>三、城乡社区支出</t>
    </r>
  </si>
  <si>
    <r>
      <rPr>
        <sz val="12"/>
        <rFont val="方正仿宋_GBK"/>
        <charset val="134"/>
      </rPr>
      <t>四、农林水支出</t>
    </r>
  </si>
  <si>
    <r>
      <rPr>
        <sz val="12"/>
        <rFont val="方正仿宋_GBK"/>
        <charset val="134"/>
      </rPr>
      <t>五、交通运输支出</t>
    </r>
  </si>
  <si>
    <r>
      <rPr>
        <sz val="12"/>
        <rFont val="方正仿宋_GBK"/>
        <charset val="134"/>
      </rPr>
      <t>六、其他支出</t>
    </r>
  </si>
  <si>
    <r>
      <rPr>
        <sz val="12"/>
        <rFont val="方正仿宋_GBK"/>
        <charset val="134"/>
      </rPr>
      <t>七、债务付息支出</t>
    </r>
  </si>
  <si>
    <r>
      <rPr>
        <sz val="12"/>
        <rFont val="方正仿宋_GBK"/>
        <charset val="134"/>
      </rPr>
      <t>八、债务发行费用支出</t>
    </r>
  </si>
  <si>
    <r>
      <rPr>
        <sz val="12"/>
        <rFont val="方正仿宋_GBK"/>
        <charset val="134"/>
      </rPr>
      <t>九、抗疫特别国债安排的支出</t>
    </r>
  </si>
  <si>
    <t>表10</t>
  </si>
  <si>
    <t>2021年政府性基金预算支出执行表</t>
  </si>
  <si>
    <t>执行数</t>
  </si>
  <si>
    <t xml:space="preserve">    大中型水库移民后期扶持基金支出</t>
  </si>
  <si>
    <t xml:space="preserve">      移民补助</t>
  </si>
  <si>
    <t xml:space="preserve">      基础设施建设和经济发展</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</si>
  <si>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</si>
  <si>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</si>
  <si>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</si>
  <si>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</si>
  <si>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</si>
  <si>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其他国有土地使用权出让收入安排的支出</t>
  </si>
  <si>
    <t xml:space="preserve">    城市基础设施配套费安排的支出</t>
  </si>
  <si>
    <t xml:space="preserve">      城市公共设施</t>
  </si>
  <si>
    <t xml:space="preserve">      其他城市基础设施配套费安排的支出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</si>
  <si>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</si>
  <si>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</si>
  <si>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</si>
  <si>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</si>
  <si>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</si>
  <si>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</si>
  <si>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</si>
  <si>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</si>
  <si>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</si>
  <si>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</si>
  <si>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</si>
  <si>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</si>
  <si>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</si>
  <si>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</si>
  <si>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</si>
  <si>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</si>
  <si>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地方政府专项债务付息支出</t>
  </si>
  <si>
    <t xml:space="preserve">      国有土地使用权出让金债务付息支出</t>
  </si>
  <si>
    <t xml:space="preserve">      土地储备专项债券付息支出</t>
  </si>
  <si>
    <t xml:space="preserve">      棚户区改造专项债券付息支出</t>
  </si>
  <si>
    <t xml:space="preserve">      其他地方自行试点项目收益专项债券付息支出</t>
  </si>
  <si>
    <t xml:space="preserve">    地方政府专项债务发行费用支出</t>
  </si>
  <si>
    <t xml:space="preserve">      土地储备专项债券发行费用支出</t>
  </si>
  <si>
    <t xml:space="preserve"> 抗疫特别国债安排的支出</t>
  </si>
  <si>
    <t xml:space="preserve">   基础设施建设</t>
  </si>
  <si>
    <t xml:space="preserve">     交通基础设施建设</t>
  </si>
  <si>
    <t>表11</t>
  </si>
  <si>
    <r>
      <rPr>
        <b/>
        <sz val="18"/>
        <color indexed="8"/>
        <rFont val="Times New Roman"/>
        <charset val="134"/>
      </rPr>
      <t>2021</t>
    </r>
    <r>
      <rPr>
        <b/>
        <sz val="18"/>
        <color indexed="8"/>
        <rFont val="方正仿宋_GBK"/>
        <charset val="134"/>
      </rPr>
      <t>年区级政府性基金转移支付收支执行表</t>
    </r>
  </si>
  <si>
    <r>
      <rPr>
        <sz val="12"/>
        <rFont val="方正仿宋_GBK"/>
        <charset val="134"/>
      </rPr>
      <t>单位：万元</t>
    </r>
  </si>
  <si>
    <r>
      <rPr>
        <b/>
        <sz val="14"/>
        <rFont val="方正仿宋_GBK"/>
        <charset val="134"/>
      </rPr>
      <t>收</t>
    </r>
    <r>
      <rPr>
        <b/>
        <sz val="14"/>
        <rFont val="Times New Roman"/>
        <charset val="134"/>
      </rPr>
      <t xml:space="preserve">           </t>
    </r>
    <r>
      <rPr>
        <b/>
        <sz val="14"/>
        <rFont val="方正仿宋_GBK"/>
        <charset val="134"/>
      </rPr>
      <t>入</t>
    </r>
  </si>
  <si>
    <r>
      <rPr>
        <b/>
        <sz val="14"/>
        <rFont val="Times New Roman"/>
        <charset val="134"/>
      </rPr>
      <t>2020</t>
    </r>
    <r>
      <rPr>
        <b/>
        <sz val="14"/>
        <rFont val="方正仿宋_GBK"/>
        <charset val="134"/>
      </rPr>
      <t>年决算数</t>
    </r>
  </si>
  <si>
    <r>
      <rPr>
        <b/>
        <sz val="14"/>
        <rFont val="Times New Roman"/>
        <charset val="134"/>
      </rPr>
      <t>2021</t>
    </r>
    <r>
      <rPr>
        <b/>
        <sz val="14"/>
        <rFont val="方正仿宋_GBK"/>
        <charset val="134"/>
      </rPr>
      <t>年执行数</t>
    </r>
  </si>
  <si>
    <r>
      <rPr>
        <b/>
        <sz val="14"/>
        <color indexed="8"/>
        <rFont val="方正仿宋_GBK"/>
        <charset val="134"/>
      </rPr>
      <t>支</t>
    </r>
    <r>
      <rPr>
        <b/>
        <sz val="14"/>
        <color indexed="8"/>
        <rFont val="Times New Roman"/>
        <charset val="134"/>
      </rPr>
      <t xml:space="preserve">            </t>
    </r>
    <r>
      <rPr>
        <b/>
        <sz val="14"/>
        <color indexed="8"/>
        <rFont val="方正仿宋_GBK"/>
        <charset val="134"/>
      </rPr>
      <t>出</t>
    </r>
  </si>
  <si>
    <r>
      <rPr>
        <b/>
        <sz val="14"/>
        <rFont val="方正仿宋_GBK"/>
        <charset val="134"/>
      </rPr>
      <t>上级补助收入</t>
    </r>
  </si>
  <si>
    <r>
      <rPr>
        <b/>
        <sz val="14"/>
        <rFont val="方正仿宋_GBK"/>
        <charset val="134"/>
      </rPr>
      <t>补助镇支出</t>
    </r>
  </si>
  <si>
    <r>
      <rPr>
        <sz val="12"/>
        <rFont val="Times New Roman"/>
        <charset val="134"/>
      </rPr>
      <t xml:space="preserve">    </t>
    </r>
    <r>
      <rPr>
        <sz val="12"/>
        <rFont val="方正仿宋_GBK"/>
        <charset val="134"/>
      </rPr>
      <t>大中型水库移民后期扶持基金收入</t>
    </r>
  </si>
  <si>
    <r>
      <rPr>
        <sz val="12"/>
        <rFont val="Times New Roman"/>
        <charset val="134"/>
      </rPr>
      <t xml:space="preserve">    </t>
    </r>
    <r>
      <rPr>
        <sz val="12"/>
        <rFont val="方正仿宋_GBK"/>
        <charset val="134"/>
      </rPr>
      <t>旅游发展基金支出</t>
    </r>
  </si>
  <si>
    <r>
      <rPr>
        <sz val="12"/>
        <rFont val="Times New Roman"/>
        <charset val="134"/>
      </rPr>
      <t xml:space="preserve">    </t>
    </r>
    <r>
      <rPr>
        <sz val="12"/>
        <rFont val="方正仿宋_GBK"/>
        <charset val="134"/>
      </rPr>
      <t>国有土地使用权出让相关收入</t>
    </r>
  </si>
  <si>
    <r>
      <rPr>
        <sz val="12"/>
        <rFont val="Times New Roman"/>
        <charset val="134"/>
      </rPr>
      <t xml:space="preserve">    </t>
    </r>
    <r>
      <rPr>
        <sz val="12"/>
        <rFont val="方正仿宋_GBK"/>
        <charset val="134"/>
      </rPr>
      <t>国有土地使用权出让收入安排的支出</t>
    </r>
  </si>
  <si>
    <r>
      <rPr>
        <sz val="12"/>
        <rFont val="Times New Roman"/>
        <charset val="134"/>
      </rPr>
      <t xml:space="preserve">    </t>
    </r>
    <r>
      <rPr>
        <sz val="12"/>
        <rFont val="方正仿宋_GBK"/>
        <charset val="134"/>
      </rPr>
      <t>国有土地收益基金相关收入</t>
    </r>
  </si>
  <si>
    <r>
      <rPr>
        <sz val="12"/>
        <rFont val="Times New Roman"/>
        <charset val="134"/>
      </rPr>
      <t xml:space="preserve">    </t>
    </r>
    <r>
      <rPr>
        <sz val="12"/>
        <rFont val="方正仿宋_GBK"/>
        <charset val="134"/>
      </rPr>
      <t>城市基础设施配套费安排的支出</t>
    </r>
  </si>
  <si>
    <r>
      <rPr>
        <sz val="12"/>
        <rFont val="Times New Roman"/>
        <charset val="134"/>
      </rPr>
      <t xml:space="preserve">    </t>
    </r>
    <r>
      <rPr>
        <sz val="12"/>
        <rFont val="方正仿宋_GBK"/>
        <charset val="134"/>
      </rPr>
      <t>城市基础设施配套费相关收入</t>
    </r>
  </si>
  <si>
    <r>
      <rPr>
        <sz val="12"/>
        <rFont val="Times New Roman"/>
        <charset val="134"/>
      </rPr>
      <t xml:space="preserve">    </t>
    </r>
    <r>
      <rPr>
        <sz val="12"/>
        <rFont val="方正仿宋_GBK"/>
        <charset val="134"/>
      </rPr>
      <t>三峡水库库区基金支出</t>
    </r>
  </si>
  <si>
    <r>
      <rPr>
        <sz val="12"/>
        <rFont val="Times New Roman"/>
        <charset val="134"/>
      </rPr>
      <t xml:space="preserve">    </t>
    </r>
    <r>
      <rPr>
        <sz val="12"/>
        <rFont val="方正仿宋_GBK"/>
        <charset val="134"/>
      </rPr>
      <t>三峡水库库区基金收入</t>
    </r>
  </si>
  <si>
    <r>
      <rPr>
        <sz val="12"/>
        <rFont val="Times New Roman"/>
        <charset val="134"/>
      </rPr>
      <t xml:space="preserve">    </t>
    </r>
    <r>
      <rPr>
        <sz val="12"/>
        <rFont val="方正仿宋_GBK"/>
        <charset val="134"/>
      </rPr>
      <t>彩票公益金安排的支出</t>
    </r>
  </si>
  <si>
    <r>
      <rPr>
        <sz val="12"/>
        <rFont val="Times New Roman"/>
        <charset val="134"/>
      </rPr>
      <t xml:space="preserve">    </t>
    </r>
    <r>
      <rPr>
        <sz val="12"/>
        <rFont val="方正仿宋_GBK"/>
        <charset val="134"/>
      </rPr>
      <t>国家重大水利工程建设基金相关收入</t>
    </r>
  </si>
  <si>
    <r>
      <rPr>
        <sz val="12"/>
        <rFont val="Times New Roman"/>
        <charset val="134"/>
      </rPr>
      <t xml:space="preserve">    </t>
    </r>
    <r>
      <rPr>
        <sz val="12"/>
        <rFont val="方正仿宋_GBK"/>
        <charset val="134"/>
      </rPr>
      <t>其他各项政府性基金相关支出</t>
    </r>
  </si>
  <si>
    <r>
      <rPr>
        <sz val="12"/>
        <rFont val="Times New Roman"/>
        <charset val="134"/>
      </rPr>
      <t xml:space="preserve">    </t>
    </r>
    <r>
      <rPr>
        <sz val="12"/>
        <rFont val="方正仿宋_GBK"/>
        <charset val="134"/>
      </rPr>
      <t>彩票发行机构和彩票销售机构的业务费用</t>
    </r>
  </si>
  <si>
    <r>
      <rPr>
        <sz val="12"/>
        <rFont val="Times New Roman"/>
        <charset val="134"/>
      </rPr>
      <t xml:space="preserve">    </t>
    </r>
    <r>
      <rPr>
        <sz val="12"/>
        <rFont val="方正仿宋_GBK"/>
        <charset val="134"/>
      </rPr>
      <t>彩票公益金收入</t>
    </r>
  </si>
  <si>
    <r>
      <rPr>
        <sz val="12"/>
        <rFont val="Times New Roman"/>
        <charset val="134"/>
      </rPr>
      <t xml:space="preserve">    </t>
    </r>
    <r>
      <rPr>
        <sz val="12"/>
        <rFont val="方正仿宋_GBK"/>
        <charset val="134"/>
      </rPr>
      <t>抗疫特别国债收入</t>
    </r>
  </si>
  <si>
    <r>
      <rPr>
        <sz val="14"/>
        <color theme="1"/>
        <rFont val="方正黑体_GBK"/>
        <charset val="134"/>
      </rPr>
      <t>表</t>
    </r>
    <r>
      <rPr>
        <sz val="14"/>
        <color theme="1"/>
        <rFont val="Times New Roman"/>
        <charset val="134"/>
      </rPr>
      <t>12</t>
    </r>
  </si>
  <si>
    <r>
      <rPr>
        <b/>
        <sz val="16"/>
        <color indexed="8"/>
        <rFont val="Times New Roman"/>
        <charset val="134"/>
      </rPr>
      <t>2021</t>
    </r>
    <r>
      <rPr>
        <b/>
        <sz val="16"/>
        <color indexed="8"/>
        <rFont val="方正仿宋_GBK"/>
        <charset val="134"/>
      </rPr>
      <t>年区级基金预算转移支付执行表</t>
    </r>
  </si>
  <si>
    <r>
      <rPr>
        <sz val="12"/>
        <color theme="1"/>
        <rFont val="方正仿宋_GBK"/>
        <charset val="134"/>
      </rPr>
      <t>单位：万元</t>
    </r>
  </si>
  <si>
    <r>
      <rPr>
        <sz val="14"/>
        <color theme="1"/>
        <rFont val="方正黑体_GBK"/>
        <charset val="134"/>
      </rPr>
      <t>表</t>
    </r>
    <r>
      <rPr>
        <sz val="14"/>
        <color theme="1"/>
        <rFont val="Times New Roman"/>
        <charset val="134"/>
      </rPr>
      <t>13</t>
    </r>
  </si>
  <si>
    <r>
      <rPr>
        <b/>
        <sz val="18"/>
        <color theme="1"/>
        <rFont val="Times New Roman"/>
        <charset val="134"/>
      </rPr>
      <t>2021</t>
    </r>
    <r>
      <rPr>
        <b/>
        <sz val="18"/>
        <color theme="1"/>
        <rFont val="方正仿宋_GBK"/>
        <charset val="134"/>
      </rPr>
      <t>年全区国有资本经营预算收支执行表</t>
    </r>
  </si>
  <si>
    <r>
      <rPr>
        <b/>
        <sz val="12"/>
        <rFont val="方正仿宋_GBK"/>
        <charset val="134"/>
      </rPr>
      <t>收</t>
    </r>
    <r>
      <rPr>
        <b/>
        <sz val="12"/>
        <rFont val="Times New Roman"/>
        <charset val="134"/>
      </rPr>
      <t xml:space="preserve">      </t>
    </r>
    <r>
      <rPr>
        <b/>
        <sz val="12"/>
        <rFont val="方正仿宋_GBK"/>
        <charset val="134"/>
      </rPr>
      <t>入</t>
    </r>
  </si>
  <si>
    <r>
      <rPr>
        <b/>
        <sz val="12"/>
        <rFont val="方正仿宋_GBK"/>
        <charset val="134"/>
      </rPr>
      <t>预算数</t>
    </r>
  </si>
  <si>
    <r>
      <rPr>
        <b/>
        <sz val="12"/>
        <rFont val="方正仿宋_GBK"/>
        <charset val="134"/>
      </rPr>
      <t>调整</t>
    </r>
    <r>
      <rPr>
        <b/>
        <sz val="12"/>
        <rFont val="Times New Roman"/>
        <charset val="134"/>
      </rPr>
      <t xml:space="preserve">
</t>
    </r>
    <r>
      <rPr>
        <b/>
        <sz val="12"/>
        <rFont val="方正仿宋_GBK"/>
        <charset val="134"/>
      </rPr>
      <t>预算数</t>
    </r>
  </si>
  <si>
    <r>
      <rPr>
        <b/>
        <sz val="12"/>
        <rFont val="方正仿宋_GBK"/>
        <charset val="134"/>
      </rPr>
      <t>执行数</t>
    </r>
  </si>
  <si>
    <r>
      <rPr>
        <b/>
        <sz val="12"/>
        <rFont val="方正仿宋_GBK"/>
        <charset val="134"/>
      </rPr>
      <t>支</t>
    </r>
    <r>
      <rPr>
        <b/>
        <sz val="12"/>
        <rFont val="Times New Roman"/>
        <charset val="134"/>
      </rPr>
      <t xml:space="preserve">       </t>
    </r>
    <r>
      <rPr>
        <b/>
        <sz val="12"/>
        <rFont val="方正仿宋_GBK"/>
        <charset val="134"/>
      </rPr>
      <t>出</t>
    </r>
  </si>
  <si>
    <r>
      <rPr>
        <b/>
        <sz val="12"/>
        <rFont val="方正仿宋_GBK"/>
        <charset val="134"/>
      </rPr>
      <t>总</t>
    </r>
    <r>
      <rPr>
        <b/>
        <sz val="12"/>
        <rFont val="Times New Roman"/>
        <charset val="134"/>
      </rPr>
      <t xml:space="preserve">  </t>
    </r>
    <r>
      <rPr>
        <b/>
        <sz val="12"/>
        <rFont val="方正仿宋_GBK"/>
        <charset val="134"/>
      </rPr>
      <t>计</t>
    </r>
  </si>
  <si>
    <r>
      <rPr>
        <b/>
        <sz val="12"/>
        <rFont val="方正仿宋_GBK"/>
        <charset val="134"/>
      </rPr>
      <t>本级收入合计</t>
    </r>
  </si>
  <si>
    <r>
      <rPr>
        <b/>
        <sz val="12"/>
        <rFont val="方正仿宋_GBK"/>
        <charset val="134"/>
      </rPr>
      <t>本级支出合计</t>
    </r>
  </si>
  <si>
    <r>
      <rPr>
        <sz val="12"/>
        <color theme="1"/>
        <rFont val="方正仿宋_GBK"/>
        <charset val="134"/>
      </rPr>
      <t>一、国有资本经营预算收入</t>
    </r>
  </si>
  <si>
    <r>
      <rPr>
        <sz val="12"/>
        <color theme="1"/>
        <rFont val="方正仿宋_GBK"/>
        <charset val="134"/>
      </rPr>
      <t>一、国有资本经营预算支出</t>
    </r>
  </si>
  <si>
    <r>
      <rPr>
        <b/>
        <sz val="12"/>
        <rFont val="方正仿宋_GBK"/>
        <charset val="134"/>
      </rPr>
      <t>转移性收入合计</t>
    </r>
  </si>
  <si>
    <r>
      <rPr>
        <b/>
        <sz val="12"/>
        <rFont val="方正仿宋_GBK"/>
        <charset val="134"/>
      </rPr>
      <t>转移性支出合计</t>
    </r>
  </si>
  <si>
    <r>
      <rPr>
        <sz val="12"/>
        <rFont val="方正仿宋_GBK"/>
        <charset val="134"/>
      </rPr>
      <t>二、上年结转</t>
    </r>
  </si>
  <si>
    <r>
      <rPr>
        <sz val="12"/>
        <rFont val="方正仿宋_GBK"/>
        <charset val="134"/>
      </rPr>
      <t>二、结转下年</t>
    </r>
  </si>
  <si>
    <t>注：1.本表直观反映2021年国有资本经营预算收入与支出的平衡关系。</t>
  </si>
  <si>
    <t xml:space="preserve">        2.收入总计（本级收入合计+转移性收入合计）=支出总计（本级支出合计+转移性支出合计）。</t>
  </si>
  <si>
    <t xml:space="preserve">        3.调整预算上级补助793万元按照市财政局口径调整到一般公共预算上级补助中。</t>
  </si>
  <si>
    <r>
      <rPr>
        <sz val="14"/>
        <color theme="1"/>
        <rFont val="方正黑体_GBK"/>
        <charset val="134"/>
      </rPr>
      <t>表</t>
    </r>
    <r>
      <rPr>
        <sz val="14"/>
        <color theme="1"/>
        <rFont val="Times New Roman"/>
        <charset val="134"/>
      </rPr>
      <t>14</t>
    </r>
  </si>
  <si>
    <r>
      <rPr>
        <b/>
        <sz val="16"/>
        <rFont val="Times New Roman"/>
        <charset val="134"/>
      </rPr>
      <t>2021</t>
    </r>
    <r>
      <rPr>
        <b/>
        <sz val="16"/>
        <rFont val="方正仿宋_GBK"/>
        <charset val="134"/>
      </rPr>
      <t>年全区国有资本经营预算收入执行表</t>
    </r>
  </si>
  <si>
    <r>
      <rPr>
        <sz val="12"/>
        <rFont val="方正仿宋_GBK"/>
        <charset val="134"/>
      </rPr>
      <t>一、利润收入</t>
    </r>
  </si>
  <si>
    <r>
      <rPr>
        <sz val="12"/>
        <rFont val="方正仿宋_GBK"/>
        <charset val="134"/>
      </rPr>
      <t>二、股利、股息收入</t>
    </r>
  </si>
  <si>
    <r>
      <rPr>
        <sz val="12"/>
        <rFont val="方正仿宋_GBK"/>
        <charset val="134"/>
      </rPr>
      <t>三、清算收入</t>
    </r>
  </si>
  <si>
    <r>
      <rPr>
        <sz val="12"/>
        <rFont val="方正仿宋_GBK"/>
        <charset val="134"/>
      </rPr>
      <t>四、其他国有资本经营预算收入</t>
    </r>
  </si>
  <si>
    <r>
      <rPr>
        <sz val="12"/>
        <rFont val="方正仿宋_GBK"/>
        <charset val="134"/>
      </rPr>
      <t>注：</t>
    </r>
    <r>
      <rPr>
        <sz val="12"/>
        <rFont val="Times New Roman"/>
        <charset val="134"/>
      </rPr>
      <t>1.2021</t>
    </r>
    <r>
      <rPr>
        <sz val="12"/>
        <rFont val="方正仿宋_GBK"/>
        <charset val="134"/>
      </rPr>
      <t>年祥安公司股权多元化改革增加国有资本经营预算收入</t>
    </r>
    <r>
      <rPr>
        <sz val="12"/>
        <rFont val="Times New Roman"/>
        <charset val="134"/>
      </rPr>
      <t>19759</t>
    </r>
    <r>
      <rPr>
        <sz val="12"/>
        <rFont val="方正仿宋_GBK"/>
        <charset val="134"/>
      </rPr>
      <t>万元</t>
    </r>
  </si>
  <si>
    <r>
      <rPr>
        <sz val="12"/>
        <rFont val="Times New Roman"/>
        <charset val="134"/>
      </rPr>
      <t xml:space="preserve">        2.2021</t>
    </r>
    <r>
      <rPr>
        <sz val="12"/>
        <rFont val="方正仿宋_GBK"/>
        <charset val="134"/>
      </rPr>
      <t>年按审计要求规范国有资本经营预算入库</t>
    </r>
    <r>
      <rPr>
        <sz val="12"/>
        <rFont val="Times New Roman"/>
        <charset val="134"/>
      </rPr>
      <t>8965</t>
    </r>
    <r>
      <rPr>
        <sz val="12"/>
        <rFont val="方正仿宋_GBK"/>
        <charset val="134"/>
      </rPr>
      <t>万元</t>
    </r>
  </si>
  <si>
    <r>
      <rPr>
        <sz val="14"/>
        <color theme="1"/>
        <rFont val="方正黑体_GBK"/>
        <charset val="134"/>
      </rPr>
      <t>表</t>
    </r>
    <r>
      <rPr>
        <sz val="14"/>
        <color theme="1"/>
        <rFont val="Times New Roman"/>
        <charset val="134"/>
      </rPr>
      <t>15</t>
    </r>
  </si>
  <si>
    <r>
      <rPr>
        <b/>
        <sz val="16"/>
        <rFont val="Times New Roman"/>
        <charset val="134"/>
      </rPr>
      <t>2021</t>
    </r>
    <r>
      <rPr>
        <b/>
        <sz val="16"/>
        <rFont val="方正仿宋_GBK"/>
        <charset val="134"/>
      </rPr>
      <t>年全区国有资本经营预算支出执行表</t>
    </r>
  </si>
  <si>
    <r>
      <rPr>
        <sz val="12"/>
        <rFont val="方正仿宋_GBK"/>
        <charset val="134"/>
      </rPr>
      <t>一、解决历史遗留问题及改革成本支出</t>
    </r>
  </si>
  <si>
    <r>
      <rPr>
        <sz val="12"/>
        <rFont val="方正仿宋_GBK"/>
        <charset val="134"/>
      </rPr>
      <t>二、国有企业资本金注入</t>
    </r>
  </si>
  <si>
    <r>
      <rPr>
        <sz val="12"/>
        <rFont val="方正仿宋_GBK"/>
        <charset val="134"/>
      </rPr>
      <t>三、金融国有资本经营预算支出</t>
    </r>
  </si>
  <si>
    <r>
      <rPr>
        <sz val="12"/>
        <rFont val="方正仿宋_GBK"/>
        <charset val="134"/>
      </rPr>
      <t>四、其他国有资本经营预算支出</t>
    </r>
  </si>
  <si>
    <r>
      <rPr>
        <sz val="14"/>
        <color theme="1"/>
        <rFont val="方正黑体_GBK"/>
        <charset val="134"/>
      </rPr>
      <t>表</t>
    </r>
    <r>
      <rPr>
        <sz val="14"/>
        <color theme="1"/>
        <rFont val="Times New Roman"/>
        <charset val="134"/>
      </rPr>
      <t>16</t>
    </r>
  </si>
  <si>
    <r>
      <rPr>
        <b/>
        <sz val="18"/>
        <color theme="1"/>
        <rFont val="Times New Roman"/>
        <charset val="134"/>
      </rPr>
      <t>2021</t>
    </r>
    <r>
      <rPr>
        <b/>
        <sz val="18"/>
        <color theme="1"/>
        <rFont val="方正仿宋_GBK"/>
        <charset val="134"/>
      </rPr>
      <t>年全区社会保险基金预算收支执行表</t>
    </r>
  </si>
  <si>
    <r>
      <rPr>
        <b/>
        <sz val="14"/>
        <rFont val="方正仿宋_GBK"/>
        <charset val="134"/>
      </rPr>
      <t>增长</t>
    </r>
    <r>
      <rPr>
        <b/>
        <sz val="14"/>
        <rFont val="Times New Roman"/>
        <charset val="134"/>
      </rPr>
      <t>%</t>
    </r>
  </si>
  <si>
    <r>
      <rPr>
        <b/>
        <sz val="14"/>
        <rFont val="方正仿宋_GBK"/>
        <charset val="134"/>
      </rPr>
      <t>支</t>
    </r>
    <r>
      <rPr>
        <b/>
        <sz val="14"/>
        <rFont val="Times New Roman"/>
        <charset val="134"/>
      </rPr>
      <t xml:space="preserve">       </t>
    </r>
    <r>
      <rPr>
        <b/>
        <sz val="14"/>
        <rFont val="方正仿宋_GBK"/>
        <charset val="134"/>
      </rPr>
      <t>出</t>
    </r>
  </si>
  <si>
    <r>
      <rPr>
        <sz val="12"/>
        <rFont val="方正仿宋_GBK"/>
        <charset val="134"/>
      </rPr>
      <t>此表无数据</t>
    </r>
  </si>
  <si>
    <t>调整预算收入</t>
  </si>
  <si>
    <t>调整预算支出</t>
  </si>
  <si>
    <t>注：社会保险基金全市统筹，我区社保基金预算统一由市级公开。</t>
  </si>
  <si>
    <r>
      <rPr>
        <sz val="14"/>
        <color theme="1"/>
        <rFont val="方正黑体_GBK"/>
        <charset val="134"/>
      </rPr>
      <t>表</t>
    </r>
    <r>
      <rPr>
        <sz val="14"/>
        <color theme="1"/>
        <rFont val="Times New Roman"/>
        <charset val="134"/>
      </rPr>
      <t>17</t>
    </r>
  </si>
  <si>
    <r>
      <rPr>
        <b/>
        <sz val="19"/>
        <rFont val="Times New Roman"/>
        <charset val="134"/>
      </rPr>
      <t>2022</t>
    </r>
    <r>
      <rPr>
        <b/>
        <sz val="19"/>
        <rFont val="方正仿宋_GBK"/>
        <charset val="134"/>
      </rPr>
      <t>年全区一般公共预算收支预算表</t>
    </r>
  </si>
  <si>
    <r>
      <rPr>
        <b/>
        <sz val="16"/>
        <rFont val="方正仿宋_GBK"/>
        <charset val="134"/>
      </rPr>
      <t>收</t>
    </r>
    <r>
      <rPr>
        <b/>
        <sz val="16"/>
        <rFont val="Times New Roman"/>
        <charset val="134"/>
      </rPr>
      <t xml:space="preserve">            </t>
    </r>
    <r>
      <rPr>
        <b/>
        <sz val="16"/>
        <rFont val="方正仿宋_GBK"/>
        <charset val="134"/>
      </rPr>
      <t>入</t>
    </r>
  </si>
  <si>
    <r>
      <rPr>
        <b/>
        <sz val="16"/>
        <rFont val="方正仿宋_GBK"/>
        <charset val="134"/>
      </rPr>
      <t>预算数</t>
    </r>
  </si>
  <si>
    <r>
      <rPr>
        <b/>
        <sz val="16"/>
        <color theme="1"/>
        <rFont val="方正仿宋_GBK"/>
        <charset val="134"/>
      </rPr>
      <t>支</t>
    </r>
    <r>
      <rPr>
        <b/>
        <sz val="16"/>
        <color theme="1"/>
        <rFont val="Times New Roman"/>
        <charset val="134"/>
      </rPr>
      <t xml:space="preserve">            </t>
    </r>
    <r>
      <rPr>
        <b/>
        <sz val="16"/>
        <color theme="1"/>
        <rFont val="方正仿宋_GBK"/>
        <charset val="134"/>
      </rPr>
      <t>出</t>
    </r>
  </si>
  <si>
    <r>
      <rPr>
        <b/>
        <sz val="16"/>
        <color theme="1"/>
        <rFont val="方正仿宋_GBK"/>
        <charset val="134"/>
      </rPr>
      <t>预算数</t>
    </r>
  </si>
  <si>
    <r>
      <rPr>
        <sz val="16"/>
        <color theme="1"/>
        <rFont val="方正仿宋_GBK"/>
        <charset val="134"/>
      </rPr>
      <t>结转</t>
    </r>
  </si>
  <si>
    <r>
      <rPr>
        <b/>
        <sz val="16"/>
        <rFont val="方正仿宋_GBK"/>
        <charset val="134"/>
      </rPr>
      <t>总</t>
    </r>
    <r>
      <rPr>
        <b/>
        <sz val="16"/>
        <rFont val="Times New Roman"/>
        <charset val="134"/>
      </rPr>
      <t xml:space="preserve">    </t>
    </r>
    <r>
      <rPr>
        <b/>
        <sz val="16"/>
        <rFont val="方正仿宋_GBK"/>
        <charset val="134"/>
      </rPr>
      <t>计</t>
    </r>
  </si>
  <si>
    <r>
      <rPr>
        <b/>
        <sz val="16"/>
        <rFont val="方正仿宋_GBK"/>
        <charset val="134"/>
      </rPr>
      <t>总</t>
    </r>
    <r>
      <rPr>
        <b/>
        <sz val="16"/>
        <rFont val="Times New Roman"/>
        <charset val="134"/>
      </rPr>
      <t xml:space="preserve">     </t>
    </r>
    <r>
      <rPr>
        <b/>
        <sz val="16"/>
        <rFont val="方正仿宋_GBK"/>
        <charset val="134"/>
      </rPr>
      <t>计</t>
    </r>
  </si>
  <si>
    <r>
      <rPr>
        <b/>
        <sz val="12"/>
        <rFont val="方正仿宋_GBK"/>
        <charset val="134"/>
      </rPr>
      <t>（一）税收收入</t>
    </r>
  </si>
  <si>
    <t>201 一般公共服务支出</t>
  </si>
  <si>
    <r>
      <rPr>
        <sz val="12"/>
        <rFont val="Times New Roman"/>
        <charset val="134"/>
      </rPr>
      <t xml:space="preserve">    </t>
    </r>
    <r>
      <rPr>
        <sz val="12"/>
        <rFont val="方正仿宋_GBK"/>
        <charset val="134"/>
      </rPr>
      <t>增值税</t>
    </r>
  </si>
  <si>
    <t>203 国防支出</t>
  </si>
  <si>
    <r>
      <rPr>
        <sz val="12"/>
        <rFont val="Times New Roman"/>
        <charset val="134"/>
      </rPr>
      <t xml:space="preserve">    </t>
    </r>
    <r>
      <rPr>
        <sz val="12"/>
        <rFont val="方正仿宋_GBK"/>
        <charset val="134"/>
      </rPr>
      <t>企业所得税</t>
    </r>
  </si>
  <si>
    <t>204 公共安全支出</t>
  </si>
  <si>
    <r>
      <rPr>
        <sz val="12"/>
        <rFont val="Times New Roman"/>
        <charset val="134"/>
      </rPr>
      <t xml:space="preserve">    </t>
    </r>
    <r>
      <rPr>
        <sz val="12"/>
        <rFont val="方正仿宋_GBK"/>
        <charset val="134"/>
      </rPr>
      <t>个人所得税</t>
    </r>
  </si>
  <si>
    <t>205 教育支出</t>
  </si>
  <si>
    <r>
      <rPr>
        <sz val="12"/>
        <rFont val="Times New Roman"/>
        <charset val="134"/>
      </rPr>
      <t xml:space="preserve">    </t>
    </r>
    <r>
      <rPr>
        <sz val="12"/>
        <rFont val="方正仿宋_GBK"/>
        <charset val="134"/>
      </rPr>
      <t>资源税</t>
    </r>
  </si>
  <si>
    <t>206 科学技术支出</t>
  </si>
  <si>
    <r>
      <rPr>
        <sz val="12"/>
        <color indexed="8"/>
        <rFont val="Times New Roman"/>
        <charset val="134"/>
      </rPr>
      <t xml:space="preserve">    </t>
    </r>
    <r>
      <rPr>
        <sz val="12"/>
        <color indexed="8"/>
        <rFont val="方正仿宋_GBK"/>
        <charset val="134"/>
      </rPr>
      <t>城市维护建设税</t>
    </r>
  </si>
  <si>
    <t>207 文化旅游体育与传媒支出</t>
  </si>
  <si>
    <r>
      <rPr>
        <sz val="12"/>
        <color indexed="8"/>
        <rFont val="Times New Roman"/>
        <charset val="134"/>
      </rPr>
      <t xml:space="preserve">    </t>
    </r>
    <r>
      <rPr>
        <sz val="12"/>
        <color indexed="8"/>
        <rFont val="方正仿宋_GBK"/>
        <charset val="134"/>
      </rPr>
      <t>房产税</t>
    </r>
  </si>
  <si>
    <t>208 社会保障和就业支出</t>
  </si>
  <si>
    <r>
      <rPr>
        <sz val="12"/>
        <color indexed="8"/>
        <rFont val="Times New Roman"/>
        <charset val="134"/>
      </rPr>
      <t xml:space="preserve">    </t>
    </r>
    <r>
      <rPr>
        <sz val="12"/>
        <color indexed="8"/>
        <rFont val="方正仿宋_GBK"/>
        <charset val="134"/>
      </rPr>
      <t>印花税</t>
    </r>
  </si>
  <si>
    <t>210 卫生健康支出</t>
  </si>
  <si>
    <r>
      <rPr>
        <sz val="12"/>
        <color indexed="8"/>
        <rFont val="Times New Roman"/>
        <charset val="134"/>
      </rPr>
      <t xml:space="preserve">    </t>
    </r>
    <r>
      <rPr>
        <sz val="12"/>
        <color indexed="8"/>
        <rFont val="方正仿宋_GBK"/>
        <charset val="134"/>
      </rPr>
      <t>城镇土地使用税</t>
    </r>
  </si>
  <si>
    <t>211 节能环保支出</t>
  </si>
  <si>
    <r>
      <rPr>
        <sz val="12"/>
        <color indexed="8"/>
        <rFont val="Times New Roman"/>
        <charset val="134"/>
      </rPr>
      <t xml:space="preserve">    </t>
    </r>
    <r>
      <rPr>
        <sz val="12"/>
        <color indexed="8"/>
        <rFont val="方正仿宋_GBK"/>
        <charset val="134"/>
      </rPr>
      <t>土地增值税</t>
    </r>
  </si>
  <si>
    <t>212 城乡社区支出</t>
  </si>
  <si>
    <r>
      <rPr>
        <sz val="12"/>
        <color indexed="8"/>
        <rFont val="Times New Roman"/>
        <charset val="134"/>
      </rPr>
      <t xml:space="preserve">    </t>
    </r>
    <r>
      <rPr>
        <sz val="12"/>
        <color indexed="8"/>
        <rFont val="方正仿宋_GBK"/>
        <charset val="134"/>
      </rPr>
      <t>耕地占用税</t>
    </r>
  </si>
  <si>
    <t>213 农林水支出</t>
  </si>
  <si>
    <r>
      <rPr>
        <sz val="12"/>
        <color indexed="8"/>
        <rFont val="Times New Roman"/>
        <charset val="134"/>
      </rPr>
      <t xml:space="preserve">    </t>
    </r>
    <r>
      <rPr>
        <sz val="12"/>
        <color indexed="8"/>
        <rFont val="方正仿宋_GBK"/>
        <charset val="134"/>
      </rPr>
      <t>契税</t>
    </r>
  </si>
  <si>
    <t>214 交通运输支出</t>
  </si>
  <si>
    <r>
      <rPr>
        <sz val="12"/>
        <color indexed="8"/>
        <rFont val="Times New Roman"/>
        <charset val="134"/>
      </rPr>
      <t xml:space="preserve">    </t>
    </r>
    <r>
      <rPr>
        <sz val="12"/>
        <color indexed="8"/>
        <rFont val="方正仿宋_GBK"/>
        <charset val="134"/>
      </rPr>
      <t>环境保护税</t>
    </r>
  </si>
  <si>
    <t>215 资源勘探工业信息等支出</t>
  </si>
  <si>
    <r>
      <rPr>
        <sz val="12"/>
        <color indexed="8"/>
        <rFont val="Times New Roman"/>
        <charset val="134"/>
      </rPr>
      <t xml:space="preserve">    </t>
    </r>
    <r>
      <rPr>
        <sz val="12"/>
        <color indexed="8"/>
        <rFont val="方正仿宋_GBK"/>
        <charset val="134"/>
      </rPr>
      <t>其他税收收入</t>
    </r>
  </si>
  <si>
    <t>216 商业服务业等支出</t>
  </si>
  <si>
    <r>
      <rPr>
        <b/>
        <sz val="12"/>
        <color indexed="8"/>
        <rFont val="方正仿宋_GBK"/>
        <charset val="134"/>
      </rPr>
      <t>（二）非税收入</t>
    </r>
  </si>
  <si>
    <t>220 自然资源海洋气象等支出</t>
  </si>
  <si>
    <r>
      <rPr>
        <sz val="12"/>
        <color indexed="8"/>
        <rFont val="Times New Roman"/>
        <charset val="134"/>
      </rPr>
      <t xml:space="preserve">    </t>
    </r>
    <r>
      <rPr>
        <sz val="12"/>
        <color indexed="8"/>
        <rFont val="方正仿宋_GBK"/>
        <charset val="134"/>
      </rPr>
      <t>专项收入</t>
    </r>
  </si>
  <si>
    <t>221 住房保障支出</t>
  </si>
  <si>
    <r>
      <rPr>
        <sz val="12"/>
        <color indexed="8"/>
        <rFont val="Times New Roman"/>
        <charset val="134"/>
      </rPr>
      <t xml:space="preserve">    </t>
    </r>
    <r>
      <rPr>
        <sz val="12"/>
        <color indexed="8"/>
        <rFont val="方正仿宋_GBK"/>
        <charset val="134"/>
      </rPr>
      <t>行政事业性收费收入</t>
    </r>
  </si>
  <si>
    <r>
      <rPr>
        <sz val="12"/>
        <rFont val="方正仿宋_GBK"/>
        <charset val="134"/>
      </rPr>
      <t>十七、自然资源海洋气象等支出</t>
    </r>
  </si>
  <si>
    <t>222 粮油物资储备支出</t>
  </si>
  <si>
    <r>
      <rPr>
        <sz val="12"/>
        <color indexed="8"/>
        <rFont val="Times New Roman"/>
        <charset val="134"/>
      </rPr>
      <t xml:space="preserve">    </t>
    </r>
    <r>
      <rPr>
        <sz val="12"/>
        <color indexed="8"/>
        <rFont val="方正仿宋_GBK"/>
        <charset val="134"/>
      </rPr>
      <t>罚没收入</t>
    </r>
  </si>
  <si>
    <r>
      <rPr>
        <sz val="12"/>
        <rFont val="方正仿宋_GBK"/>
        <charset val="134"/>
      </rPr>
      <t>十八、住房保障支出</t>
    </r>
  </si>
  <si>
    <t>224 灾害防治及应急管理支出</t>
  </si>
  <si>
    <r>
      <rPr>
        <sz val="12"/>
        <color indexed="8"/>
        <rFont val="Times New Roman"/>
        <charset val="134"/>
      </rPr>
      <t xml:space="preserve">    </t>
    </r>
    <r>
      <rPr>
        <sz val="12"/>
        <color indexed="8"/>
        <rFont val="方正仿宋_GBK"/>
        <charset val="134"/>
      </rPr>
      <t>国有资源（资产）有偿使用收入</t>
    </r>
  </si>
  <si>
    <r>
      <rPr>
        <sz val="12"/>
        <rFont val="方正仿宋_GBK"/>
        <charset val="134"/>
      </rPr>
      <t>十九、粮油物资储备支出</t>
    </r>
  </si>
  <si>
    <t>229 其他支出</t>
  </si>
  <si>
    <r>
      <rPr>
        <sz val="12"/>
        <color indexed="8"/>
        <rFont val="Times New Roman"/>
        <charset val="134"/>
      </rPr>
      <t xml:space="preserve">    </t>
    </r>
    <r>
      <rPr>
        <sz val="12"/>
        <color indexed="8"/>
        <rFont val="方正仿宋_GBK"/>
        <charset val="134"/>
      </rPr>
      <t>住房基金收入</t>
    </r>
  </si>
  <si>
    <r>
      <rPr>
        <sz val="12"/>
        <rFont val="方正仿宋_GBK"/>
        <charset val="134"/>
      </rPr>
      <t>二十、灾害防治及应急管理支出</t>
    </r>
  </si>
  <si>
    <t>230 转移性支出</t>
  </si>
  <si>
    <r>
      <rPr>
        <sz val="12"/>
        <color indexed="8"/>
        <rFont val="Times New Roman"/>
        <charset val="134"/>
      </rPr>
      <t xml:space="preserve">    </t>
    </r>
    <r>
      <rPr>
        <sz val="12"/>
        <color indexed="8"/>
        <rFont val="方正仿宋_GBK"/>
        <charset val="134"/>
      </rPr>
      <t>其他收入</t>
    </r>
  </si>
  <si>
    <r>
      <rPr>
        <sz val="12"/>
        <rFont val="方正仿宋_GBK"/>
        <charset val="134"/>
      </rPr>
      <t>二十一、预备费</t>
    </r>
  </si>
  <si>
    <r>
      <rPr>
        <b/>
        <sz val="14"/>
        <color indexed="8"/>
        <rFont val="方正仿宋_GBK"/>
        <charset val="134"/>
      </rPr>
      <t>转移性收入合计</t>
    </r>
  </si>
  <si>
    <r>
      <rPr>
        <b/>
        <sz val="14"/>
        <color indexed="8"/>
        <rFont val="方正仿宋_GBK"/>
        <charset val="134"/>
      </rPr>
      <t>转移性支出合计</t>
    </r>
  </si>
  <si>
    <r>
      <rPr>
        <sz val="12"/>
        <color indexed="8"/>
        <rFont val="方正仿宋_GBK"/>
        <charset val="134"/>
      </rPr>
      <t>二、调入资金</t>
    </r>
  </si>
  <si>
    <r>
      <rPr>
        <sz val="12"/>
        <color indexed="8"/>
        <rFont val="方正仿宋_GBK"/>
        <charset val="134"/>
      </rPr>
      <t>三、债务转贷收入</t>
    </r>
  </si>
  <si>
    <r>
      <rPr>
        <sz val="12"/>
        <color indexed="8"/>
        <rFont val="方正仿宋_GBK"/>
        <charset val="134"/>
      </rPr>
      <t>四、上年结转</t>
    </r>
  </si>
  <si>
    <t>注：1.本表直观反映2022年一般公共预算收入与支出的平衡关系。</t>
  </si>
  <si>
    <t xml:space="preserve">          2.收入总计（本级收入合计+转移性收入合计）=支出总计（本级支出合计+转移性支出合计）    </t>
  </si>
  <si>
    <t xml:space="preserve">          3.一般公共预算收入按照2021年调整预算数增长5%测算。          </t>
  </si>
  <si>
    <t xml:space="preserve">                                                                </t>
  </si>
  <si>
    <r>
      <rPr>
        <sz val="14"/>
        <color theme="1"/>
        <rFont val="方正黑体_GBK"/>
        <charset val="134"/>
      </rPr>
      <t>表</t>
    </r>
    <r>
      <rPr>
        <sz val="14"/>
        <color theme="1"/>
        <rFont val="Times New Roman"/>
        <charset val="134"/>
      </rPr>
      <t>18</t>
    </r>
  </si>
  <si>
    <r>
      <rPr>
        <b/>
        <sz val="16"/>
        <rFont val="Times New Roman"/>
        <charset val="134"/>
      </rPr>
      <t>2022</t>
    </r>
    <r>
      <rPr>
        <b/>
        <sz val="16"/>
        <rFont val="方正仿宋_GBK"/>
        <charset val="134"/>
      </rPr>
      <t>年全区一般公共预算收入预算表</t>
    </r>
  </si>
  <si>
    <r>
      <rPr>
        <b/>
        <sz val="12"/>
        <rFont val="Times New Roman"/>
        <charset val="134"/>
      </rPr>
      <t>2022</t>
    </r>
    <r>
      <rPr>
        <b/>
        <sz val="12"/>
        <rFont val="方正仿宋_GBK"/>
        <charset val="134"/>
      </rPr>
      <t>年预算数</t>
    </r>
  </si>
  <si>
    <r>
      <rPr>
        <b/>
        <sz val="12"/>
        <rFont val="方正仿宋_GBK"/>
        <charset val="134"/>
      </rPr>
      <t>预算数为上年</t>
    </r>
    <r>
      <rPr>
        <b/>
        <sz val="12"/>
        <rFont val="Times New Roman"/>
        <charset val="134"/>
      </rPr>
      <t xml:space="preserve">
</t>
    </r>
    <r>
      <rPr>
        <b/>
        <sz val="12"/>
        <rFont val="方正仿宋_GBK"/>
        <charset val="134"/>
      </rPr>
      <t>执行数的</t>
    </r>
    <r>
      <rPr>
        <b/>
        <sz val="12"/>
        <rFont val="Times New Roman"/>
        <charset val="134"/>
      </rPr>
      <t>%</t>
    </r>
  </si>
  <si>
    <r>
      <rPr>
        <b/>
        <sz val="12"/>
        <rFont val="方正仿宋_GBK"/>
        <charset val="134"/>
      </rPr>
      <t>一、税收收入</t>
    </r>
  </si>
  <si>
    <r>
      <rPr>
        <sz val="12"/>
        <rFont val="Times New Roman"/>
        <charset val="134"/>
      </rPr>
      <t xml:space="preserve">    </t>
    </r>
    <r>
      <rPr>
        <sz val="12"/>
        <rFont val="方正仿宋_GBK"/>
        <charset val="134"/>
      </rPr>
      <t>城市维护建设税</t>
    </r>
  </si>
  <si>
    <r>
      <rPr>
        <sz val="12"/>
        <rFont val="Times New Roman"/>
        <charset val="134"/>
      </rPr>
      <t xml:space="preserve">    </t>
    </r>
    <r>
      <rPr>
        <sz val="12"/>
        <rFont val="方正仿宋_GBK"/>
        <charset val="134"/>
      </rPr>
      <t>房产税</t>
    </r>
  </si>
  <si>
    <r>
      <rPr>
        <sz val="12"/>
        <rFont val="Times New Roman"/>
        <charset val="134"/>
      </rPr>
      <t xml:space="preserve">    </t>
    </r>
    <r>
      <rPr>
        <sz val="12"/>
        <rFont val="方正仿宋_GBK"/>
        <charset val="134"/>
      </rPr>
      <t>印花税</t>
    </r>
  </si>
  <si>
    <r>
      <rPr>
        <sz val="12"/>
        <rFont val="Times New Roman"/>
        <charset val="134"/>
      </rPr>
      <t xml:space="preserve">    </t>
    </r>
    <r>
      <rPr>
        <sz val="12"/>
        <rFont val="方正仿宋_GBK"/>
        <charset val="134"/>
      </rPr>
      <t>城镇土地使用税</t>
    </r>
  </si>
  <si>
    <r>
      <rPr>
        <sz val="12"/>
        <rFont val="Times New Roman"/>
        <charset val="134"/>
      </rPr>
      <t xml:space="preserve">    </t>
    </r>
    <r>
      <rPr>
        <sz val="12"/>
        <rFont val="方正仿宋_GBK"/>
        <charset val="134"/>
      </rPr>
      <t>土地增值税</t>
    </r>
  </si>
  <si>
    <r>
      <rPr>
        <sz val="12"/>
        <rFont val="Times New Roman"/>
        <charset val="134"/>
      </rPr>
      <t xml:space="preserve">    </t>
    </r>
    <r>
      <rPr>
        <sz val="12"/>
        <rFont val="方正仿宋_GBK"/>
        <charset val="134"/>
      </rPr>
      <t>耕地占用税</t>
    </r>
  </si>
  <si>
    <r>
      <rPr>
        <sz val="12"/>
        <rFont val="Times New Roman"/>
        <charset val="134"/>
      </rPr>
      <t xml:space="preserve">    </t>
    </r>
    <r>
      <rPr>
        <sz val="12"/>
        <rFont val="方正仿宋_GBK"/>
        <charset val="134"/>
      </rPr>
      <t>契税</t>
    </r>
  </si>
  <si>
    <r>
      <rPr>
        <sz val="12"/>
        <rFont val="Times New Roman"/>
        <charset val="134"/>
      </rPr>
      <t xml:space="preserve">    </t>
    </r>
    <r>
      <rPr>
        <sz val="12"/>
        <rFont val="方正仿宋_GBK"/>
        <charset val="134"/>
      </rPr>
      <t>烟叶税</t>
    </r>
  </si>
  <si>
    <r>
      <rPr>
        <sz val="12"/>
        <rFont val="Times New Roman"/>
        <charset val="134"/>
      </rPr>
      <t xml:space="preserve">    </t>
    </r>
    <r>
      <rPr>
        <sz val="12"/>
        <rFont val="方正仿宋_GBK"/>
        <charset val="134"/>
      </rPr>
      <t>环境保护税</t>
    </r>
  </si>
  <si>
    <r>
      <rPr>
        <sz val="12"/>
        <rFont val="Times New Roman"/>
        <charset val="134"/>
      </rPr>
      <t xml:space="preserve">    </t>
    </r>
    <r>
      <rPr>
        <sz val="12"/>
        <rFont val="方正仿宋_GBK"/>
        <charset val="134"/>
      </rPr>
      <t>车船税</t>
    </r>
  </si>
  <si>
    <r>
      <rPr>
        <sz val="12"/>
        <rFont val="Times New Roman"/>
        <charset val="134"/>
      </rPr>
      <t xml:space="preserve">    </t>
    </r>
    <r>
      <rPr>
        <sz val="12"/>
        <rFont val="方正仿宋_GBK"/>
        <charset val="134"/>
      </rPr>
      <t>其他税收收入</t>
    </r>
  </si>
  <si>
    <r>
      <rPr>
        <b/>
        <sz val="12"/>
        <rFont val="方正仿宋_GBK"/>
        <charset val="134"/>
      </rPr>
      <t>二、非税收入</t>
    </r>
  </si>
  <si>
    <r>
      <rPr>
        <sz val="12"/>
        <rFont val="Times New Roman"/>
        <charset val="134"/>
      </rPr>
      <t xml:space="preserve">    </t>
    </r>
    <r>
      <rPr>
        <sz val="12"/>
        <rFont val="方正仿宋_GBK"/>
        <charset val="134"/>
      </rPr>
      <t>专项收入</t>
    </r>
  </si>
  <si>
    <r>
      <rPr>
        <sz val="12"/>
        <rFont val="Times New Roman"/>
        <charset val="134"/>
      </rPr>
      <t xml:space="preserve">    </t>
    </r>
    <r>
      <rPr>
        <sz val="12"/>
        <rFont val="方正仿宋_GBK"/>
        <charset val="134"/>
      </rPr>
      <t>行政事业性收费收入</t>
    </r>
  </si>
  <si>
    <r>
      <rPr>
        <sz val="12"/>
        <rFont val="Times New Roman"/>
        <charset val="134"/>
      </rPr>
      <t xml:space="preserve">    </t>
    </r>
    <r>
      <rPr>
        <sz val="12"/>
        <rFont val="方正仿宋_GBK"/>
        <charset val="134"/>
      </rPr>
      <t>罚没收入</t>
    </r>
  </si>
  <si>
    <r>
      <rPr>
        <sz val="12"/>
        <rFont val="Times New Roman"/>
        <charset val="134"/>
      </rPr>
      <t xml:space="preserve">    </t>
    </r>
    <r>
      <rPr>
        <sz val="12"/>
        <rFont val="方正仿宋_GBK"/>
        <charset val="134"/>
      </rPr>
      <t>国有资源</t>
    </r>
    <r>
      <rPr>
        <sz val="12"/>
        <rFont val="Times New Roman"/>
        <charset val="134"/>
      </rPr>
      <t>(</t>
    </r>
    <r>
      <rPr>
        <sz val="12"/>
        <rFont val="方正仿宋_GBK"/>
        <charset val="134"/>
      </rPr>
      <t>资产</t>
    </r>
    <r>
      <rPr>
        <sz val="12"/>
        <rFont val="Times New Roman"/>
        <charset val="134"/>
      </rPr>
      <t>)</t>
    </r>
    <r>
      <rPr>
        <sz val="12"/>
        <rFont val="方正仿宋_GBK"/>
        <charset val="134"/>
      </rPr>
      <t>有偿使用收入</t>
    </r>
  </si>
  <si>
    <r>
      <rPr>
        <sz val="12"/>
        <rFont val="Times New Roman"/>
        <charset val="134"/>
      </rPr>
      <t xml:space="preserve">    </t>
    </r>
    <r>
      <rPr>
        <sz val="12"/>
        <rFont val="方正仿宋_GBK"/>
        <charset val="134"/>
      </rPr>
      <t>捐赠收入</t>
    </r>
  </si>
  <si>
    <r>
      <rPr>
        <sz val="12"/>
        <rFont val="Times New Roman"/>
        <charset val="134"/>
      </rPr>
      <t xml:space="preserve">    </t>
    </r>
    <r>
      <rPr>
        <sz val="12"/>
        <rFont val="方正仿宋_GBK"/>
        <charset val="134"/>
      </rPr>
      <t>政府住房基金收入</t>
    </r>
  </si>
  <si>
    <r>
      <rPr>
        <sz val="12"/>
        <rFont val="Times New Roman"/>
        <charset val="134"/>
      </rPr>
      <t xml:space="preserve">    </t>
    </r>
    <r>
      <rPr>
        <sz val="12"/>
        <rFont val="方正仿宋_GBK"/>
        <charset val="134"/>
      </rPr>
      <t>其他收入</t>
    </r>
  </si>
  <si>
    <r>
      <rPr>
        <sz val="14"/>
        <color theme="1"/>
        <rFont val="方正黑体_GBK"/>
        <charset val="134"/>
      </rPr>
      <t>表</t>
    </r>
    <r>
      <rPr>
        <sz val="14"/>
        <color theme="1"/>
        <rFont val="Times New Roman"/>
        <charset val="134"/>
      </rPr>
      <t>19</t>
    </r>
  </si>
  <si>
    <r>
      <rPr>
        <b/>
        <sz val="16"/>
        <rFont val="Times New Roman"/>
        <charset val="134"/>
      </rPr>
      <t>2022</t>
    </r>
    <r>
      <rPr>
        <b/>
        <sz val="16"/>
        <rFont val="方正仿宋_GBK"/>
        <charset val="134"/>
      </rPr>
      <t>年全区一般公共预算支出预算表</t>
    </r>
  </si>
  <si>
    <r>
      <rPr>
        <b/>
        <sz val="11"/>
        <rFont val="方正仿宋_GBK"/>
        <charset val="134"/>
      </rPr>
      <t>预算数</t>
    </r>
  </si>
  <si>
    <r>
      <rPr>
        <b/>
        <sz val="11"/>
        <rFont val="方正仿宋_GBK"/>
        <charset val="134"/>
      </rPr>
      <t>合计</t>
    </r>
  </si>
  <si>
    <r>
      <rPr>
        <b/>
        <sz val="11"/>
        <rFont val="方正仿宋_GBK"/>
        <charset val="134"/>
      </rPr>
      <t>区级可用财力安排</t>
    </r>
  </si>
  <si>
    <r>
      <rPr>
        <b/>
        <sz val="11"/>
        <rFont val="方正仿宋_GBK"/>
        <charset val="134"/>
      </rPr>
      <t>上级定向补助安排</t>
    </r>
  </si>
  <si>
    <r>
      <rPr>
        <b/>
        <sz val="11"/>
        <rFont val="方正仿宋_GBK"/>
        <charset val="134"/>
      </rPr>
      <t>上年结转</t>
    </r>
  </si>
  <si>
    <r>
      <rPr>
        <b/>
        <sz val="11"/>
        <rFont val="方正仿宋_GBK"/>
        <charset val="134"/>
      </rPr>
      <t>支出合计</t>
    </r>
  </si>
  <si>
    <r>
      <rPr>
        <sz val="11"/>
        <rFont val="方正仿宋_GBK"/>
        <charset val="134"/>
      </rPr>
      <t>一、一般公共服务支出</t>
    </r>
  </si>
  <si>
    <r>
      <rPr>
        <sz val="11"/>
        <rFont val="方正仿宋_GBK"/>
        <charset val="134"/>
      </rPr>
      <t>二、外交支出</t>
    </r>
  </si>
  <si>
    <r>
      <rPr>
        <sz val="11"/>
        <rFont val="方正仿宋_GBK"/>
        <charset val="134"/>
      </rPr>
      <t>三、国防支出</t>
    </r>
  </si>
  <si>
    <r>
      <rPr>
        <sz val="11"/>
        <rFont val="方正仿宋_GBK"/>
        <charset val="134"/>
      </rPr>
      <t>四、公共安全支出</t>
    </r>
  </si>
  <si>
    <r>
      <rPr>
        <sz val="11"/>
        <rFont val="方正仿宋_GBK"/>
        <charset val="134"/>
      </rPr>
      <t>五、教育支出</t>
    </r>
  </si>
  <si>
    <r>
      <rPr>
        <sz val="11"/>
        <rFont val="方正仿宋_GBK"/>
        <charset val="134"/>
      </rPr>
      <t>六、科学技术支出</t>
    </r>
  </si>
  <si>
    <r>
      <rPr>
        <sz val="11"/>
        <rFont val="方正仿宋_GBK"/>
        <charset val="134"/>
      </rPr>
      <t>七、文化旅游体育与传媒支出</t>
    </r>
  </si>
  <si>
    <r>
      <rPr>
        <sz val="11"/>
        <rFont val="方正仿宋_GBK"/>
        <charset val="134"/>
      </rPr>
      <t>八、社会保障和就业支出</t>
    </r>
  </si>
  <si>
    <r>
      <rPr>
        <sz val="11"/>
        <rFont val="方正仿宋_GBK"/>
        <charset val="134"/>
      </rPr>
      <t>九、卫生健康支出</t>
    </r>
  </si>
  <si>
    <r>
      <rPr>
        <sz val="11"/>
        <rFont val="方正仿宋_GBK"/>
        <charset val="134"/>
      </rPr>
      <t>十、节能环保支出</t>
    </r>
  </si>
  <si>
    <r>
      <rPr>
        <sz val="11"/>
        <rFont val="方正仿宋_GBK"/>
        <charset val="134"/>
      </rPr>
      <t>十一、城乡社区支出</t>
    </r>
  </si>
  <si>
    <r>
      <rPr>
        <sz val="11"/>
        <rFont val="方正仿宋_GBK"/>
        <charset val="134"/>
      </rPr>
      <t>十二、农林水支出</t>
    </r>
  </si>
  <si>
    <r>
      <rPr>
        <sz val="11"/>
        <rFont val="方正仿宋_GBK"/>
        <charset val="134"/>
      </rPr>
      <t>十三、交通运输支出</t>
    </r>
  </si>
  <si>
    <r>
      <rPr>
        <sz val="11"/>
        <rFont val="方正仿宋_GBK"/>
        <charset val="134"/>
      </rPr>
      <t>十四、资源勘探工业信息等支出</t>
    </r>
  </si>
  <si>
    <r>
      <rPr>
        <sz val="11"/>
        <rFont val="方正仿宋_GBK"/>
        <charset val="134"/>
      </rPr>
      <t>十五、商业服务业等支出</t>
    </r>
  </si>
  <si>
    <r>
      <rPr>
        <sz val="11"/>
        <rFont val="方正仿宋_GBK"/>
        <charset val="134"/>
      </rPr>
      <t>十六、金融支出</t>
    </r>
  </si>
  <si>
    <r>
      <rPr>
        <sz val="11"/>
        <rFont val="方正仿宋_GBK"/>
        <charset val="134"/>
      </rPr>
      <t>十七、援助其他地区支出</t>
    </r>
  </si>
  <si>
    <r>
      <rPr>
        <sz val="11"/>
        <rFont val="方正仿宋_GBK"/>
        <charset val="134"/>
      </rPr>
      <t>十八、自然资源海洋气象等支出</t>
    </r>
  </si>
  <si>
    <r>
      <rPr>
        <sz val="11"/>
        <rFont val="方正仿宋_GBK"/>
        <charset val="134"/>
      </rPr>
      <t>十九、住房保障支出</t>
    </r>
  </si>
  <si>
    <r>
      <rPr>
        <sz val="11"/>
        <rFont val="方正仿宋_GBK"/>
        <charset val="134"/>
      </rPr>
      <t>二十、粮油物资储备支出</t>
    </r>
  </si>
  <si>
    <r>
      <rPr>
        <sz val="11"/>
        <rFont val="方正仿宋_GBK"/>
        <charset val="134"/>
      </rPr>
      <t>二十一、灾害防治及应急管理支出</t>
    </r>
  </si>
  <si>
    <r>
      <rPr>
        <sz val="11"/>
        <rFont val="方正仿宋_GBK"/>
        <charset val="134"/>
      </rPr>
      <t>二十二、预备费</t>
    </r>
  </si>
  <si>
    <r>
      <rPr>
        <sz val="11"/>
        <rFont val="方正仿宋_GBK"/>
        <charset val="134"/>
      </rPr>
      <t>二十三、其他支出</t>
    </r>
  </si>
  <si>
    <r>
      <rPr>
        <sz val="11"/>
        <rFont val="方正仿宋_GBK"/>
        <charset val="134"/>
      </rPr>
      <t>二十四、债务付息支出</t>
    </r>
  </si>
  <si>
    <r>
      <rPr>
        <sz val="11"/>
        <rFont val="方正仿宋_GBK"/>
        <charset val="134"/>
      </rPr>
      <t>二十五、债务发行费用支出</t>
    </r>
  </si>
  <si>
    <t>表20</t>
  </si>
  <si>
    <t>2022年区级一般公共预算本级支出预算表</t>
  </si>
  <si>
    <t>支       出</t>
  </si>
  <si>
    <t>预算数</t>
  </si>
  <si>
    <t>一般公共服务</t>
  </si>
  <si>
    <t xml:space="preserve">      人大立法</t>
  </si>
  <si>
    <t xml:space="preserve">      参政议政</t>
  </si>
  <si>
    <t xml:space="preserve">      其他政府办公厅（室）及相关机构事务支出</t>
  </si>
  <si>
    <t xml:space="preserve">      信息事务</t>
  </si>
  <si>
    <t xml:space="preserve">      审计业务</t>
  </si>
  <si>
    <t xml:space="preserve">    海关事务</t>
  </si>
  <si>
    <t xml:space="preserve">      工会事务</t>
  </si>
  <si>
    <t xml:space="preserve">    党委办公厅（室）及相关机构事务</t>
  </si>
  <si>
    <t xml:space="preserve">    网信事务</t>
  </si>
  <si>
    <t xml:space="preserve">      市场秩序执法</t>
  </si>
  <si>
    <t xml:space="preserve">      食品安全监管</t>
  </si>
  <si>
    <t>国防支出</t>
  </si>
  <si>
    <t>公共安全支出</t>
  </si>
  <si>
    <t xml:space="preserve">      法治建设</t>
  </si>
  <si>
    <t>教育支出</t>
  </si>
  <si>
    <t xml:space="preserve">      其他普通教育支出</t>
  </si>
  <si>
    <t xml:space="preserve">      培训支出</t>
  </si>
  <si>
    <t>科学技术支出</t>
  </si>
  <si>
    <t>文化旅游体育与传媒支出</t>
  </si>
  <si>
    <t>社会保障和就业支出</t>
  </si>
  <si>
    <t xml:space="preserve">      对机关事业单位职业年金的补助</t>
  </si>
  <si>
    <t xml:space="preserve">      残疾人就业</t>
  </si>
  <si>
    <t>卫生健康支出</t>
  </si>
  <si>
    <t xml:space="preserve">      中医（民族）医院</t>
  </si>
  <si>
    <t>节能环保支出</t>
  </si>
  <si>
    <t xml:space="preserve">      减排专项支出</t>
  </si>
  <si>
    <t>城乡社区支出</t>
  </si>
  <si>
    <t>农林水支出</t>
  </si>
  <si>
    <t xml:space="preserve">    巩固脱贫衔接乡村振兴</t>
  </si>
  <si>
    <t xml:space="preserve">      农村基础设施建设</t>
  </si>
  <si>
    <t>交通运输支出</t>
  </si>
  <si>
    <t>资源勘探工业信息等支出</t>
  </si>
  <si>
    <t xml:space="preserve">       其他资源勘探工业信息等支出</t>
  </si>
  <si>
    <t>商业服务业等支出</t>
  </si>
  <si>
    <t>金融支出</t>
  </si>
  <si>
    <t>自然资源海洋气象等支出</t>
  </si>
  <si>
    <t>住房保障支出</t>
  </si>
  <si>
    <t>粮油物资储备支出</t>
  </si>
  <si>
    <t xml:space="preserve">    粮油储备</t>
  </si>
  <si>
    <t xml:space="preserve">      其他粮油储备支出</t>
  </si>
  <si>
    <t>灾害防治及应急管理支出</t>
  </si>
  <si>
    <t xml:space="preserve">    消防救援事务</t>
  </si>
  <si>
    <t>预备费</t>
  </si>
  <si>
    <t>其他支出</t>
  </si>
  <si>
    <t xml:space="preserve">    年初预留</t>
  </si>
  <si>
    <t>表21</t>
  </si>
  <si>
    <t xml:space="preserve">2022年区级一般公共预算本级支出预算表 </t>
  </si>
  <si>
    <t>（按功能分类科目的基本支出和项目支出）</t>
  </si>
  <si>
    <t>项         目</t>
  </si>
  <si>
    <t xml:space="preserve">当 年 预 算 </t>
  </si>
  <si>
    <t>小计</t>
  </si>
  <si>
    <t>基本支出</t>
  </si>
  <si>
    <t>项目支出</t>
  </si>
  <si>
    <t>一般公共服务支出</t>
  </si>
  <si>
    <t>人大事务</t>
  </si>
  <si>
    <t>行政运行</t>
  </si>
  <si>
    <t>一般行政管理事务</t>
  </si>
  <si>
    <t>人大会议</t>
  </si>
  <si>
    <t>人大立法</t>
  </si>
  <si>
    <t>人大监督</t>
  </si>
  <si>
    <t>人大代表履职能力提升</t>
  </si>
  <si>
    <t>代表工作</t>
  </si>
  <si>
    <t>事业运行</t>
  </si>
  <si>
    <t>其他人大事务支出</t>
  </si>
  <si>
    <t>政协事务</t>
  </si>
  <si>
    <t>政协会议</t>
  </si>
  <si>
    <t>参政议政</t>
  </si>
  <si>
    <t>其他政协事务支出</t>
  </si>
  <si>
    <t>政府办公厅（室）及相关机构事务</t>
  </si>
  <si>
    <t>专项业务及机关事务管理</t>
  </si>
  <si>
    <t>信访事务</t>
  </si>
  <si>
    <t>其他政府办公厅（室）及相关机构事务支出</t>
  </si>
  <si>
    <t>发展与改革事务</t>
  </si>
  <si>
    <t>其他发展与改革事务支出</t>
  </si>
  <si>
    <t>统计信息事务</t>
  </si>
  <si>
    <t>信息事务</t>
  </si>
  <si>
    <t>专项统计业务</t>
  </si>
  <si>
    <t>统计抽样调查</t>
  </si>
  <si>
    <t>其他统计信息事务支出</t>
  </si>
  <si>
    <t>财政事务</t>
  </si>
  <si>
    <t>税收事务</t>
  </si>
  <si>
    <t>审计事务</t>
  </si>
  <si>
    <t>审计业务</t>
  </si>
  <si>
    <t>海关事务</t>
  </si>
  <si>
    <t>纪检监察事务</t>
  </si>
  <si>
    <t>商贸事务</t>
  </si>
  <si>
    <t>国内贸易管理</t>
  </si>
  <si>
    <t>招商引资</t>
  </si>
  <si>
    <t>档案事务</t>
  </si>
  <si>
    <t>档案馆</t>
  </si>
  <si>
    <t>民主党派及工商联事务</t>
  </si>
  <si>
    <t>群众团体事务</t>
  </si>
  <si>
    <t>工会事务</t>
  </si>
  <si>
    <t>其他群众团体事务支出</t>
  </si>
  <si>
    <t>党委办公厅（室）及相关机构事务</t>
  </si>
  <si>
    <t>组织事务</t>
  </si>
  <si>
    <t>其他组织事务支出</t>
  </si>
  <si>
    <t>宣传事务</t>
  </si>
  <si>
    <t>其他宣传事务支出</t>
  </si>
  <si>
    <t>统战事务</t>
  </si>
  <si>
    <t>华侨事务</t>
  </si>
  <si>
    <t>其他共产党事务支出</t>
  </si>
  <si>
    <t>网信事务</t>
  </si>
  <si>
    <t>市场监督管理事务</t>
  </si>
  <si>
    <t xml:space="preserve"> 市场秩序执法</t>
  </si>
  <si>
    <t>食品安全监管</t>
  </si>
  <si>
    <t xml:space="preserve"> 其他一般公共服务支出</t>
  </si>
  <si>
    <t>其他一般公共服务支出</t>
  </si>
  <si>
    <t>公安</t>
  </si>
  <si>
    <t>信息化建设</t>
  </si>
  <si>
    <t>其他公安支出</t>
  </si>
  <si>
    <t>司法</t>
  </si>
  <si>
    <t xml:space="preserve"> 一般行政管理事务</t>
  </si>
  <si>
    <t>社区矫正</t>
  </si>
  <si>
    <t>法治建设</t>
  </si>
  <si>
    <t xml:space="preserve"> 事业运行</t>
  </si>
  <si>
    <t>其他司法支出</t>
  </si>
  <si>
    <t>其他公共安全支出</t>
  </si>
  <si>
    <t>教育管理事务</t>
  </si>
  <si>
    <t>普通教育</t>
  </si>
  <si>
    <t>学前教育</t>
  </si>
  <si>
    <t>小学教育</t>
  </si>
  <si>
    <t>初中教育</t>
  </si>
  <si>
    <t>高中教育</t>
  </si>
  <si>
    <t>其他普通教育支出</t>
  </si>
  <si>
    <t>职业教育</t>
  </si>
  <si>
    <t>中等职业教育</t>
  </si>
  <si>
    <t>进修与培训</t>
  </si>
  <si>
    <t>教师进修</t>
  </si>
  <si>
    <t>干部教育</t>
  </si>
  <si>
    <t>培训支出</t>
  </si>
  <si>
    <t>其他教育支出</t>
  </si>
  <si>
    <t>科学技术管理事务</t>
  </si>
  <si>
    <t xml:space="preserve"> 科技条件与服务</t>
  </si>
  <si>
    <t>机构运行</t>
  </si>
  <si>
    <t>技术创新服务体系</t>
  </si>
  <si>
    <t xml:space="preserve"> 社会科学</t>
  </si>
  <si>
    <t>社会科学研究机构</t>
  </si>
  <si>
    <t>社会科学研究</t>
  </si>
  <si>
    <t xml:space="preserve"> 科学技术普及</t>
  </si>
  <si>
    <t>科普活动</t>
  </si>
  <si>
    <t>文化和旅游</t>
  </si>
  <si>
    <t>图书馆</t>
  </si>
  <si>
    <t>文化活动</t>
  </si>
  <si>
    <t xml:space="preserve"> 群众文化</t>
  </si>
  <si>
    <t>文化和旅游交流与合作</t>
  </si>
  <si>
    <t>文化和旅游市场管理</t>
  </si>
  <si>
    <t>旅游宣传</t>
  </si>
  <si>
    <t>其他文化和旅游支出</t>
  </si>
  <si>
    <t>文物</t>
  </si>
  <si>
    <t>文物保护</t>
  </si>
  <si>
    <t>博物馆</t>
  </si>
  <si>
    <t>体育</t>
  </si>
  <si>
    <t>运动项目管理</t>
  </si>
  <si>
    <t>体育场馆</t>
  </si>
  <si>
    <t>群众体育</t>
  </si>
  <si>
    <t>广播电视</t>
  </si>
  <si>
    <t>广播电视事务</t>
  </si>
  <si>
    <t>其他文化旅游体育与传媒支出</t>
  </si>
  <si>
    <t>宣传文化发展专项支出</t>
  </si>
  <si>
    <t>人力资源和社会保障管理事务</t>
  </si>
  <si>
    <t>综合业务管理</t>
  </si>
  <si>
    <t>社会保险业务管理事务</t>
  </si>
  <si>
    <t>社会保险经办机构</t>
  </si>
  <si>
    <t>劳动关系和维权</t>
  </si>
  <si>
    <t>其他人力资源和社会保障管理事务支出</t>
  </si>
  <si>
    <t>民政管理事务</t>
  </si>
  <si>
    <t>社会组织管理</t>
  </si>
  <si>
    <t>行政区划和地名管理</t>
  </si>
  <si>
    <t>基层政权建设和社区治理</t>
  </si>
  <si>
    <t>其他民政管理事务支出</t>
  </si>
  <si>
    <t>行政事业单位养老支出</t>
  </si>
  <si>
    <t>行政单位离退休</t>
  </si>
  <si>
    <t>事业单位离退休</t>
  </si>
  <si>
    <t>机关事业单位基本养老保险缴费支出</t>
  </si>
  <si>
    <t>机关事业单位职业年金缴费支出</t>
  </si>
  <si>
    <t>对机关事业单位职业年金的补助</t>
  </si>
  <si>
    <t>其他行政事业单位养老支出</t>
  </si>
  <si>
    <t>抚恤</t>
  </si>
  <si>
    <t>死亡抚恤</t>
  </si>
  <si>
    <t>义务兵优待</t>
  </si>
  <si>
    <t>其他优抚支出</t>
  </si>
  <si>
    <t>退役安置</t>
  </si>
  <si>
    <t>退役士兵安置</t>
  </si>
  <si>
    <t>军队移交政府的离退休人员安置</t>
  </si>
  <si>
    <t>军队转业干部安置</t>
  </si>
  <si>
    <t>其他退役安置支出</t>
  </si>
  <si>
    <t>社会福利</t>
  </si>
  <si>
    <t>儿童福利</t>
  </si>
  <si>
    <t>老年福利</t>
  </si>
  <si>
    <t>殡葬</t>
  </si>
  <si>
    <t>社会福利事业单位</t>
  </si>
  <si>
    <t>养老服务</t>
  </si>
  <si>
    <t>残疾人事业</t>
  </si>
  <si>
    <t>残疾人康复</t>
  </si>
  <si>
    <t xml:space="preserve"> 残疾人就业</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</si>
  <si>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</si>
  <si>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</si>
  <si>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</si>
  <si>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</si>
  <si>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</si>
  <si>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</si>
  <si>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</si>
  <si>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</si>
  <si>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</si>
  <si>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</si>
  <si>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</si>
  <si>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</si>
  <si>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</si>
  <si>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</si>
  <si>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退役军人管理事务</t>
  </si>
  <si>
    <t>拥军优属</t>
  </si>
  <si>
    <t>其他退役军人事务管理支出</t>
  </si>
  <si>
    <t>其他社会保障和就业支出</t>
  </si>
  <si>
    <t>卫生健康管理事务</t>
  </si>
  <si>
    <t>其他卫生健康管理事务支出</t>
  </si>
  <si>
    <t>公立医院</t>
  </si>
  <si>
    <t>综合医院</t>
  </si>
  <si>
    <t>中医（民族）医院</t>
  </si>
  <si>
    <t>基层医疗卫生机构</t>
  </si>
  <si>
    <t>城市社区卫生机构</t>
  </si>
  <si>
    <t>乡镇卫生院</t>
  </si>
  <si>
    <t>公共卫生</t>
  </si>
  <si>
    <t>疾病预防控制机构</t>
  </si>
  <si>
    <t>卫生监督机构</t>
  </si>
  <si>
    <t>妇幼保健机构</t>
  </si>
  <si>
    <t>精神卫生机构</t>
  </si>
  <si>
    <t>基本公共卫生服务</t>
  </si>
  <si>
    <t>重大公共卫生服务</t>
  </si>
  <si>
    <t>突发公共卫生事件应急处理</t>
  </si>
  <si>
    <t>其他公共卫生支出</t>
  </si>
  <si>
    <t>计划生育事务</t>
  </si>
  <si>
    <t>计划生育服务</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</si>
  <si>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</si>
  <si>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</si>
  <si>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</si>
  <si>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</si>
  <si>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</si>
  <si>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</si>
  <si>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</si>
  <si>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</si>
  <si>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其他医疗救助支出</t>
  </si>
  <si>
    <t>优抚对象医疗</t>
  </si>
  <si>
    <t>优抚对象医疗补助</t>
  </si>
  <si>
    <t>医疗保障管理事务</t>
  </si>
  <si>
    <t>其他卫生健康支出</t>
  </si>
  <si>
    <t>环境保护管理事务</t>
  </si>
  <si>
    <t>污染防治</t>
  </si>
  <si>
    <t>大气</t>
  </si>
  <si>
    <t>水体</t>
  </si>
  <si>
    <t>污染减排</t>
  </si>
  <si>
    <t>生态环境监测与信息</t>
  </si>
  <si>
    <t>减排专项支出</t>
  </si>
  <si>
    <t>城乡社区管理事务</t>
  </si>
  <si>
    <t>城管执法</t>
  </si>
  <si>
    <t>工程建设管理</t>
  </si>
  <si>
    <t>其他城乡社区管理事务支出</t>
  </si>
  <si>
    <t>城乡社区公共设施</t>
  </si>
  <si>
    <t>其他城乡社区公共设施支出</t>
  </si>
  <si>
    <t>城乡社区环境卫生</t>
  </si>
  <si>
    <t>其他城乡社区支出</t>
  </si>
  <si>
    <t>农业农村</t>
  </si>
  <si>
    <t>病虫害控制</t>
  </si>
  <si>
    <t>行业业务管理</t>
  </si>
  <si>
    <t>农村合作经济</t>
  </si>
  <si>
    <t>其他农业农村支出</t>
  </si>
  <si>
    <t>林业和草原</t>
  </si>
  <si>
    <t>森林资源培育</t>
  </si>
  <si>
    <t>林业草原防灾减灾</t>
  </si>
  <si>
    <t>其他林业和草原支出</t>
  </si>
  <si>
    <t>水利</t>
  </si>
  <si>
    <t>水利行业业务管理</t>
  </si>
  <si>
    <t>水利工程运行与维护</t>
  </si>
  <si>
    <t>水质监测</t>
  </si>
  <si>
    <t>防汛</t>
  </si>
  <si>
    <t>农村水利</t>
  </si>
  <si>
    <t>农村人畜饮水</t>
  </si>
  <si>
    <t>其他水利支出</t>
  </si>
  <si>
    <t>巩固脱贫衔接乡村振兴</t>
  </si>
  <si>
    <t>农村基础设施建设</t>
  </si>
  <si>
    <t>农村综合改革</t>
  </si>
  <si>
    <t>其他农村综合改革支出</t>
  </si>
  <si>
    <t>其他农林水支出</t>
  </si>
  <si>
    <t xml:space="preserve"> 公路水路运输</t>
  </si>
  <si>
    <t>公路建设</t>
  </si>
  <si>
    <t>公路养护</t>
  </si>
  <si>
    <t xml:space="preserve"> 公路运输管理</t>
  </si>
  <si>
    <t xml:space="preserve"> 其他公路水路运输支出</t>
  </si>
  <si>
    <t>工业和信息产业监管</t>
  </si>
  <si>
    <t>其他工业和信息产业监管支出</t>
  </si>
  <si>
    <t>国有资产监管</t>
  </si>
  <si>
    <t>其他国有资产监管支出</t>
  </si>
  <si>
    <t>其他资源勘探工业信息等支出</t>
  </si>
  <si>
    <t>商业流通事务</t>
  </si>
  <si>
    <t>金融部门监管支出</t>
  </si>
  <si>
    <t>金融部门其他监管支出</t>
  </si>
  <si>
    <t>金融发展支出</t>
  </si>
  <si>
    <t>其他金融发展支出</t>
  </si>
  <si>
    <t>自然资源事务</t>
  </si>
  <si>
    <t>自然资源利用与保护</t>
  </si>
  <si>
    <t>气象事务</t>
  </si>
  <si>
    <t>气象事业机构</t>
  </si>
  <si>
    <t>气象服务</t>
  </si>
  <si>
    <t>保障性安居工程支出</t>
  </si>
  <si>
    <t>公共租赁住房</t>
  </si>
  <si>
    <t>住房租赁市场发展</t>
  </si>
  <si>
    <t>住房改革支出</t>
  </si>
  <si>
    <t>住房公积金</t>
  </si>
  <si>
    <t>提租补贴</t>
  </si>
  <si>
    <t>城乡社区住宅</t>
  </si>
  <si>
    <t>公有住房建设和维修改造支出</t>
  </si>
  <si>
    <t>其他城乡社区住宅支出</t>
  </si>
  <si>
    <t>粮油物资事务</t>
  </si>
  <si>
    <t>其他粮油物资事务支出</t>
  </si>
  <si>
    <t>粮油储备</t>
  </si>
  <si>
    <t>其他粮油储备支出</t>
  </si>
  <si>
    <t>应急管理事务</t>
  </si>
  <si>
    <t>灾害风险防治</t>
  </si>
  <si>
    <t>其他应急管理支出</t>
  </si>
  <si>
    <t>消防救援事务</t>
  </si>
  <si>
    <t>消防应急救援</t>
  </si>
  <si>
    <t>自然灾害防治</t>
  </si>
  <si>
    <t>地质灾害防治</t>
  </si>
  <si>
    <t>其他灾害防治及应急管理支出</t>
  </si>
  <si>
    <t>其他自然灾害救灾及恢复重建支出</t>
  </si>
  <si>
    <t>年初预留</t>
  </si>
  <si>
    <t>表22</t>
  </si>
  <si>
    <t xml:space="preserve">2022年区级一般公共预算本级基本支出预算表 </t>
  </si>
  <si>
    <t>（按经济分类科目）</t>
  </si>
  <si>
    <t>合     计</t>
  </si>
  <si>
    <t>一、工资福利支出</t>
  </si>
  <si>
    <t>基本工资</t>
  </si>
  <si>
    <t>津贴补贴</t>
  </si>
  <si>
    <t>奖金</t>
  </si>
  <si>
    <t>绩效工资</t>
  </si>
  <si>
    <t>机关事业单位基本养老保险缴费</t>
  </si>
  <si>
    <t>职业年金缴费</t>
  </si>
  <si>
    <t>职工基本医疗保险缴费</t>
  </si>
  <si>
    <t>其他社会保障缴费</t>
  </si>
  <si>
    <t>医疗费</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</si>
  <si>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</si>
  <si>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</si>
  <si>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</si>
  <si>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</si>
  <si>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</si>
  <si>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</si>
  <si>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</si>
  <si>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</si>
  <si>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</si>
  <si>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</si>
  <si>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</si>
  <si>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</si>
  <si>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</si>
  <si>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</si>
  <si>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</si>
  <si>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</si>
  <si>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</si>
  <si>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</si>
  <si>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</si>
  <si>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</si>
  <si>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</si>
  <si>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</si>
  <si>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</si>
  <si>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</si>
  <si>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</si>
  <si>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</si>
  <si>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</si>
  <si>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</si>
  <si>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</si>
  <si>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</si>
  <si>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医疗费补助</t>
  </si>
  <si>
    <t>其他对个人和家庭的补助</t>
  </si>
  <si>
    <t>表23</t>
  </si>
  <si>
    <t>2022年区级一般公共预算转移支付收支预算表</t>
  </si>
  <si>
    <r>
      <rPr>
        <sz val="14"/>
        <rFont val="方正仿宋_GBK"/>
        <charset val="134"/>
      </rPr>
      <t>单位：万元</t>
    </r>
  </si>
  <si>
    <r>
      <rPr>
        <b/>
        <sz val="14"/>
        <rFont val="方正仿宋_GBK"/>
        <charset val="134"/>
      </rPr>
      <t>收</t>
    </r>
    <r>
      <rPr>
        <b/>
        <sz val="14"/>
        <rFont val="Times New Roman"/>
        <charset val="134"/>
      </rPr>
      <t xml:space="preserve">    </t>
    </r>
    <r>
      <rPr>
        <b/>
        <sz val="14"/>
        <rFont val="方正仿宋_GBK"/>
        <charset val="134"/>
      </rPr>
      <t>入</t>
    </r>
  </si>
  <si>
    <t>补助镇支出</t>
  </si>
  <si>
    <r>
      <rPr>
        <b/>
        <sz val="12"/>
        <color theme="1"/>
        <rFont val="方正仿宋_GBK"/>
        <charset val="134"/>
      </rPr>
      <t>一、一般性转移支付收入</t>
    </r>
  </si>
  <si>
    <r>
      <rPr>
        <b/>
        <sz val="12"/>
        <rFont val="方正仿宋_GBK"/>
        <charset val="134"/>
      </rPr>
      <t>一、一般性转移支付支出</t>
    </r>
  </si>
  <si>
    <r>
      <rPr>
        <sz val="12"/>
        <color theme="1"/>
        <rFont val="Times New Roman"/>
        <charset val="134"/>
      </rPr>
      <t xml:space="preserve">       </t>
    </r>
    <r>
      <rPr>
        <sz val="12"/>
        <color theme="1"/>
        <rFont val="方正仿宋_GBK"/>
        <charset val="134"/>
      </rPr>
      <t>增值税和消费税税收返还</t>
    </r>
    <r>
      <rPr>
        <sz val="12"/>
        <color theme="1"/>
        <rFont val="Times New Roman"/>
        <charset val="134"/>
      </rPr>
      <t xml:space="preserve"> </t>
    </r>
  </si>
  <si>
    <r>
      <rPr>
        <sz val="12"/>
        <rFont val="Times New Roman"/>
        <charset val="134"/>
      </rPr>
      <t xml:space="preserve">  </t>
    </r>
    <r>
      <rPr>
        <sz val="12"/>
        <rFont val="方正仿宋_GBK"/>
        <charset val="134"/>
      </rPr>
      <t>一般公共服务支出</t>
    </r>
  </si>
  <si>
    <r>
      <rPr>
        <sz val="12"/>
        <color theme="1"/>
        <rFont val="Times New Roman"/>
        <charset val="134"/>
      </rPr>
      <t xml:space="preserve">       </t>
    </r>
    <r>
      <rPr>
        <sz val="12"/>
        <color theme="1"/>
        <rFont val="方正仿宋_GBK"/>
        <charset val="134"/>
      </rPr>
      <t>所得税基数返还</t>
    </r>
  </si>
  <si>
    <r>
      <rPr>
        <sz val="12"/>
        <rFont val="Times New Roman"/>
        <charset val="134"/>
      </rPr>
      <t xml:space="preserve">  </t>
    </r>
    <r>
      <rPr>
        <sz val="12"/>
        <rFont val="方正仿宋_GBK"/>
        <charset val="134"/>
      </rPr>
      <t>文化体育与传媒支出</t>
    </r>
  </si>
  <si>
    <r>
      <rPr>
        <sz val="12"/>
        <color theme="1"/>
        <rFont val="Times New Roman"/>
        <charset val="134"/>
      </rPr>
      <t xml:space="preserve">       </t>
    </r>
    <r>
      <rPr>
        <sz val="12"/>
        <color theme="1"/>
        <rFont val="方正仿宋_GBK"/>
        <charset val="134"/>
      </rPr>
      <t>均衡性转移支付</t>
    </r>
    <r>
      <rPr>
        <sz val="12"/>
        <color theme="1"/>
        <rFont val="Times New Roman"/>
        <charset val="134"/>
      </rPr>
      <t xml:space="preserve"> </t>
    </r>
  </si>
  <si>
    <r>
      <rPr>
        <sz val="12"/>
        <rFont val="Times New Roman"/>
        <charset val="134"/>
      </rPr>
      <t xml:space="preserve">  </t>
    </r>
    <r>
      <rPr>
        <sz val="12"/>
        <rFont val="方正仿宋_GBK"/>
        <charset val="134"/>
      </rPr>
      <t>社会保障和就业支出</t>
    </r>
  </si>
  <si>
    <r>
      <rPr>
        <sz val="12"/>
        <color theme="1"/>
        <rFont val="Times New Roman"/>
        <charset val="134"/>
      </rPr>
      <t xml:space="preserve">       </t>
    </r>
    <r>
      <rPr>
        <sz val="12"/>
        <color theme="1"/>
        <rFont val="方正仿宋_GBK"/>
        <charset val="134"/>
      </rPr>
      <t>消费税税收返还</t>
    </r>
  </si>
  <si>
    <r>
      <rPr>
        <sz val="12"/>
        <rFont val="Times New Roman"/>
        <charset val="134"/>
      </rPr>
      <t xml:space="preserve">  </t>
    </r>
    <r>
      <rPr>
        <sz val="12"/>
        <rFont val="方正仿宋_GBK"/>
        <charset val="134"/>
      </rPr>
      <t>卫生健康支出</t>
    </r>
  </si>
  <si>
    <r>
      <rPr>
        <sz val="12"/>
        <color theme="1"/>
        <rFont val="Times New Roman"/>
        <charset val="134"/>
      </rPr>
      <t xml:space="preserve">       </t>
    </r>
    <r>
      <rPr>
        <sz val="12"/>
        <color theme="1"/>
        <rFont val="方正仿宋_GBK"/>
        <charset val="134"/>
      </rPr>
      <t>县级基本财力保障机制奖补资金</t>
    </r>
    <r>
      <rPr>
        <sz val="12"/>
        <color theme="1"/>
        <rFont val="Times New Roman"/>
        <charset val="134"/>
      </rPr>
      <t xml:space="preserve"> </t>
    </r>
  </si>
  <si>
    <r>
      <rPr>
        <sz val="12"/>
        <rFont val="Times New Roman"/>
        <charset val="134"/>
      </rPr>
      <t xml:space="preserve">  </t>
    </r>
    <r>
      <rPr>
        <sz val="12"/>
        <rFont val="方正仿宋_GBK"/>
        <charset val="134"/>
      </rPr>
      <t>城乡社区支出</t>
    </r>
  </si>
  <si>
    <r>
      <rPr>
        <sz val="12"/>
        <color theme="1"/>
        <rFont val="Times New Roman"/>
        <charset val="134"/>
      </rPr>
      <t xml:space="preserve">       </t>
    </r>
    <r>
      <rPr>
        <sz val="12"/>
        <color theme="1"/>
        <rFont val="方正仿宋_GBK"/>
        <charset val="134"/>
      </rPr>
      <t>结算补助</t>
    </r>
    <r>
      <rPr>
        <sz val="12"/>
        <color theme="1"/>
        <rFont val="Times New Roman"/>
        <charset val="134"/>
      </rPr>
      <t xml:space="preserve"> </t>
    </r>
  </si>
  <si>
    <r>
      <rPr>
        <sz val="12"/>
        <rFont val="Times New Roman"/>
        <charset val="134"/>
      </rPr>
      <t xml:space="preserve">  </t>
    </r>
    <r>
      <rPr>
        <sz val="12"/>
        <rFont val="方正仿宋_GBK"/>
        <charset val="134"/>
      </rPr>
      <t>农林水支出</t>
    </r>
  </si>
  <si>
    <r>
      <rPr>
        <sz val="12"/>
        <color theme="1"/>
        <rFont val="Times New Roman"/>
        <charset val="134"/>
      </rPr>
      <t xml:space="preserve">       </t>
    </r>
    <r>
      <rPr>
        <sz val="12"/>
        <color theme="1"/>
        <rFont val="方正仿宋_GBK"/>
        <charset val="134"/>
      </rPr>
      <t>固定数额补助</t>
    </r>
    <r>
      <rPr>
        <sz val="12"/>
        <color theme="1"/>
        <rFont val="Times New Roman"/>
        <charset val="134"/>
      </rPr>
      <t xml:space="preserve"> </t>
    </r>
  </si>
  <si>
    <r>
      <rPr>
        <sz val="12"/>
        <rFont val="Times New Roman"/>
        <charset val="134"/>
      </rPr>
      <t xml:space="preserve">  </t>
    </r>
    <r>
      <rPr>
        <sz val="12"/>
        <rFont val="方正仿宋_GBK"/>
        <charset val="134"/>
      </rPr>
      <t>资源勘探工业信息等支出</t>
    </r>
  </si>
  <si>
    <r>
      <rPr>
        <sz val="12"/>
        <color theme="1"/>
        <rFont val="Times New Roman"/>
        <charset val="134"/>
      </rPr>
      <t xml:space="preserve">       </t>
    </r>
    <r>
      <rPr>
        <sz val="12"/>
        <color theme="1"/>
        <rFont val="方正仿宋_GBK"/>
        <charset val="134"/>
      </rPr>
      <t>欠发达地区转移支付</t>
    </r>
  </si>
  <si>
    <r>
      <rPr>
        <sz val="12"/>
        <rFont val="Times New Roman"/>
        <charset val="134"/>
      </rPr>
      <t xml:space="preserve">  </t>
    </r>
    <r>
      <rPr>
        <sz val="12"/>
        <rFont val="方正仿宋_GBK"/>
        <charset val="134"/>
      </rPr>
      <t>住房保障支出</t>
    </r>
  </si>
  <si>
    <r>
      <rPr>
        <sz val="12"/>
        <color theme="1"/>
        <rFont val="Times New Roman"/>
        <charset val="134"/>
      </rPr>
      <t xml:space="preserve">       </t>
    </r>
    <r>
      <rPr>
        <sz val="12"/>
        <color theme="1"/>
        <rFont val="方正仿宋_GBK"/>
        <charset val="134"/>
      </rPr>
      <t>其他一般性转移支付</t>
    </r>
  </si>
  <si>
    <r>
      <rPr>
        <sz val="12"/>
        <rFont val="Times New Roman"/>
        <charset val="134"/>
      </rPr>
      <t xml:space="preserve">  </t>
    </r>
    <r>
      <rPr>
        <sz val="12"/>
        <rFont val="方正仿宋_GBK"/>
        <charset val="134"/>
      </rPr>
      <t>粮油物资储备支出</t>
    </r>
  </si>
  <si>
    <r>
      <rPr>
        <b/>
        <sz val="12"/>
        <color theme="1"/>
        <rFont val="方正仿宋_GBK"/>
        <charset val="134"/>
      </rPr>
      <t>二、专项转移支付收入</t>
    </r>
  </si>
  <si>
    <r>
      <rPr>
        <sz val="12"/>
        <rFont val="Times New Roman"/>
        <charset val="134"/>
      </rPr>
      <t xml:space="preserve">  </t>
    </r>
    <r>
      <rPr>
        <sz val="12"/>
        <rFont val="方正仿宋_GBK"/>
        <charset val="134"/>
      </rPr>
      <t>灾害防治及应急管理支出</t>
    </r>
  </si>
  <si>
    <r>
      <rPr>
        <sz val="12"/>
        <color theme="1"/>
        <rFont val="Times New Roman"/>
        <charset val="134"/>
      </rPr>
      <t xml:space="preserve">       </t>
    </r>
    <r>
      <rPr>
        <sz val="12"/>
        <color theme="1"/>
        <rFont val="方正仿宋_GBK"/>
        <charset val="134"/>
      </rPr>
      <t>一般公共服务</t>
    </r>
  </si>
  <si>
    <r>
      <rPr>
        <sz val="12"/>
        <color theme="1"/>
        <rFont val="Times New Roman"/>
        <charset val="134"/>
      </rPr>
      <t xml:space="preserve">       </t>
    </r>
    <r>
      <rPr>
        <sz val="12"/>
        <color theme="1"/>
        <rFont val="方正仿宋_GBK"/>
        <charset val="134"/>
      </rPr>
      <t>国防</t>
    </r>
  </si>
  <si>
    <r>
      <rPr>
        <sz val="12"/>
        <color theme="1"/>
        <rFont val="Times New Roman"/>
        <charset val="134"/>
      </rPr>
      <t xml:space="preserve">       </t>
    </r>
    <r>
      <rPr>
        <sz val="12"/>
        <color theme="1"/>
        <rFont val="方正仿宋_GBK"/>
        <charset val="134"/>
      </rPr>
      <t>公共安全支出</t>
    </r>
  </si>
  <si>
    <r>
      <rPr>
        <b/>
        <sz val="12"/>
        <color theme="1"/>
        <rFont val="方正仿宋_GBK"/>
        <charset val="134"/>
      </rPr>
      <t>二、专项转移支付支出</t>
    </r>
  </si>
  <si>
    <r>
      <rPr>
        <sz val="12"/>
        <color theme="1"/>
        <rFont val="Times New Roman"/>
        <charset val="134"/>
      </rPr>
      <t xml:space="preserve">       </t>
    </r>
    <r>
      <rPr>
        <sz val="12"/>
        <color theme="1"/>
        <rFont val="方正仿宋_GBK"/>
        <charset val="134"/>
      </rPr>
      <t>教育</t>
    </r>
  </si>
  <si>
    <r>
      <rPr>
        <sz val="12"/>
        <color theme="1"/>
        <rFont val="Times New Roman"/>
        <charset val="134"/>
      </rPr>
      <t xml:space="preserve">  </t>
    </r>
    <r>
      <rPr>
        <sz val="12"/>
        <color theme="1"/>
        <rFont val="方正仿宋_GBK"/>
        <charset val="134"/>
      </rPr>
      <t>一般公共服务支出</t>
    </r>
  </si>
  <si>
    <r>
      <rPr>
        <sz val="12"/>
        <color theme="1"/>
        <rFont val="Times New Roman"/>
        <charset val="134"/>
      </rPr>
      <t xml:space="preserve">       </t>
    </r>
    <r>
      <rPr>
        <sz val="12"/>
        <color theme="1"/>
        <rFont val="方正仿宋_GBK"/>
        <charset val="134"/>
      </rPr>
      <t>科学技术</t>
    </r>
  </si>
  <si>
    <r>
      <rPr>
        <sz val="12"/>
        <color theme="1"/>
        <rFont val="Times New Roman"/>
        <charset val="134"/>
      </rPr>
      <t xml:space="preserve">  </t>
    </r>
    <r>
      <rPr>
        <sz val="12"/>
        <color theme="1"/>
        <rFont val="方正仿宋_GBK"/>
        <charset val="134"/>
      </rPr>
      <t>公共安全支出</t>
    </r>
  </si>
  <si>
    <r>
      <rPr>
        <sz val="12"/>
        <color theme="1"/>
        <rFont val="Times New Roman"/>
        <charset val="134"/>
      </rPr>
      <t xml:space="preserve">       </t>
    </r>
    <r>
      <rPr>
        <sz val="12"/>
        <color theme="1"/>
        <rFont val="方正仿宋_GBK"/>
        <charset val="134"/>
      </rPr>
      <t>文化旅游体育与传媒</t>
    </r>
  </si>
  <si>
    <r>
      <rPr>
        <sz val="12"/>
        <color theme="1"/>
        <rFont val="Times New Roman"/>
        <charset val="134"/>
      </rPr>
      <t xml:space="preserve">  </t>
    </r>
    <r>
      <rPr>
        <sz val="12"/>
        <color theme="1"/>
        <rFont val="方正仿宋_GBK"/>
        <charset val="134"/>
      </rPr>
      <t>教育支出</t>
    </r>
  </si>
  <si>
    <r>
      <rPr>
        <sz val="12"/>
        <color theme="1"/>
        <rFont val="Times New Roman"/>
        <charset val="134"/>
      </rPr>
      <t xml:space="preserve">       </t>
    </r>
    <r>
      <rPr>
        <sz val="12"/>
        <color theme="1"/>
        <rFont val="方正仿宋_GBK"/>
        <charset val="134"/>
      </rPr>
      <t>社会保障和就业</t>
    </r>
  </si>
  <si>
    <r>
      <rPr>
        <sz val="12"/>
        <color theme="1"/>
        <rFont val="Times New Roman"/>
        <charset val="134"/>
      </rPr>
      <t xml:space="preserve">  </t>
    </r>
    <r>
      <rPr>
        <sz val="12"/>
        <color theme="1"/>
        <rFont val="方正仿宋_GBK"/>
        <charset val="134"/>
      </rPr>
      <t>科学技术支出</t>
    </r>
  </si>
  <si>
    <r>
      <rPr>
        <sz val="12"/>
        <color theme="1"/>
        <rFont val="Times New Roman"/>
        <charset val="134"/>
      </rPr>
      <t xml:space="preserve">       </t>
    </r>
    <r>
      <rPr>
        <sz val="12"/>
        <color theme="1"/>
        <rFont val="方正仿宋_GBK"/>
        <charset val="134"/>
      </rPr>
      <t>卫生健康</t>
    </r>
  </si>
  <si>
    <r>
      <rPr>
        <sz val="12"/>
        <color theme="1"/>
        <rFont val="Times New Roman"/>
        <charset val="134"/>
      </rPr>
      <t xml:space="preserve">  </t>
    </r>
    <r>
      <rPr>
        <sz val="12"/>
        <color theme="1"/>
        <rFont val="方正仿宋_GBK"/>
        <charset val="134"/>
      </rPr>
      <t>文化体育与传媒支出</t>
    </r>
  </si>
  <si>
    <r>
      <rPr>
        <sz val="12"/>
        <color theme="1"/>
        <rFont val="Times New Roman"/>
        <charset val="134"/>
      </rPr>
      <t xml:space="preserve">       </t>
    </r>
    <r>
      <rPr>
        <sz val="12"/>
        <color theme="1"/>
        <rFont val="方正仿宋_GBK"/>
        <charset val="134"/>
      </rPr>
      <t>节能环保</t>
    </r>
  </si>
  <si>
    <r>
      <rPr>
        <sz val="12"/>
        <color theme="1"/>
        <rFont val="Times New Roman"/>
        <charset val="134"/>
      </rPr>
      <t xml:space="preserve">  </t>
    </r>
    <r>
      <rPr>
        <sz val="12"/>
        <color theme="1"/>
        <rFont val="方正仿宋_GBK"/>
        <charset val="134"/>
      </rPr>
      <t>社会保障和就业支出</t>
    </r>
  </si>
  <si>
    <r>
      <rPr>
        <sz val="12"/>
        <color theme="1"/>
        <rFont val="Times New Roman"/>
        <charset val="134"/>
      </rPr>
      <t xml:space="preserve">       </t>
    </r>
    <r>
      <rPr>
        <sz val="12"/>
        <color theme="1"/>
        <rFont val="方正仿宋_GBK"/>
        <charset val="134"/>
      </rPr>
      <t>城乡社区</t>
    </r>
  </si>
  <si>
    <r>
      <rPr>
        <sz val="12"/>
        <color theme="1"/>
        <rFont val="Times New Roman"/>
        <charset val="134"/>
      </rPr>
      <t xml:space="preserve">  </t>
    </r>
    <r>
      <rPr>
        <sz val="12"/>
        <color theme="1"/>
        <rFont val="方正仿宋_GBK"/>
        <charset val="134"/>
      </rPr>
      <t>卫生健康支出</t>
    </r>
  </si>
  <si>
    <r>
      <rPr>
        <sz val="12"/>
        <color theme="1"/>
        <rFont val="Times New Roman"/>
        <charset val="134"/>
      </rPr>
      <t xml:space="preserve">       </t>
    </r>
    <r>
      <rPr>
        <sz val="12"/>
        <color theme="1"/>
        <rFont val="方正仿宋_GBK"/>
        <charset val="134"/>
      </rPr>
      <t>农林水</t>
    </r>
  </si>
  <si>
    <r>
      <rPr>
        <sz val="12"/>
        <color theme="1"/>
        <rFont val="Times New Roman"/>
        <charset val="134"/>
      </rPr>
      <t xml:space="preserve">  </t>
    </r>
    <r>
      <rPr>
        <sz val="12"/>
        <color theme="1"/>
        <rFont val="方正仿宋_GBK"/>
        <charset val="134"/>
      </rPr>
      <t>节能环保支出</t>
    </r>
  </si>
  <si>
    <r>
      <rPr>
        <sz val="12"/>
        <color theme="1"/>
        <rFont val="Times New Roman"/>
        <charset val="134"/>
      </rPr>
      <t xml:space="preserve">       </t>
    </r>
    <r>
      <rPr>
        <sz val="12"/>
        <color theme="1"/>
        <rFont val="方正仿宋_GBK"/>
        <charset val="134"/>
      </rPr>
      <t>交通运输</t>
    </r>
  </si>
  <si>
    <r>
      <rPr>
        <sz val="12"/>
        <color theme="1"/>
        <rFont val="Times New Roman"/>
        <charset val="134"/>
      </rPr>
      <t xml:space="preserve">  </t>
    </r>
    <r>
      <rPr>
        <sz val="12"/>
        <color theme="1"/>
        <rFont val="方正仿宋_GBK"/>
        <charset val="134"/>
      </rPr>
      <t>城乡社区支出</t>
    </r>
  </si>
  <si>
    <r>
      <rPr>
        <sz val="12"/>
        <color theme="1"/>
        <rFont val="Times New Roman"/>
        <charset val="134"/>
      </rPr>
      <t xml:space="preserve">       </t>
    </r>
    <r>
      <rPr>
        <sz val="12"/>
        <color theme="1"/>
        <rFont val="方正仿宋_GBK"/>
        <charset val="134"/>
      </rPr>
      <t>资源勘探信息等</t>
    </r>
  </si>
  <si>
    <r>
      <rPr>
        <sz val="12"/>
        <color theme="1"/>
        <rFont val="Times New Roman"/>
        <charset val="134"/>
      </rPr>
      <t xml:space="preserve">  </t>
    </r>
    <r>
      <rPr>
        <sz val="12"/>
        <color theme="1"/>
        <rFont val="方正仿宋_GBK"/>
        <charset val="134"/>
      </rPr>
      <t>农林水支出</t>
    </r>
  </si>
  <si>
    <r>
      <rPr>
        <sz val="12"/>
        <color theme="1"/>
        <rFont val="Times New Roman"/>
        <charset val="134"/>
      </rPr>
      <t xml:space="preserve">       </t>
    </r>
    <r>
      <rPr>
        <sz val="12"/>
        <color theme="1"/>
        <rFont val="方正仿宋_GBK"/>
        <charset val="134"/>
      </rPr>
      <t>商业服务业等</t>
    </r>
  </si>
  <si>
    <r>
      <rPr>
        <sz val="12"/>
        <color theme="1"/>
        <rFont val="Times New Roman"/>
        <charset val="134"/>
      </rPr>
      <t xml:space="preserve">  </t>
    </r>
    <r>
      <rPr>
        <sz val="12"/>
        <color theme="1"/>
        <rFont val="方正仿宋_GBK"/>
        <charset val="134"/>
      </rPr>
      <t>交通运输支出</t>
    </r>
  </si>
  <si>
    <r>
      <rPr>
        <sz val="12"/>
        <color theme="1"/>
        <rFont val="Times New Roman"/>
        <charset val="134"/>
      </rPr>
      <t xml:space="preserve">       </t>
    </r>
    <r>
      <rPr>
        <sz val="12"/>
        <color theme="1"/>
        <rFont val="方正仿宋_GBK"/>
        <charset val="134"/>
      </rPr>
      <t>住房保障</t>
    </r>
  </si>
  <si>
    <r>
      <rPr>
        <sz val="12"/>
        <color theme="1"/>
        <rFont val="Times New Roman"/>
        <charset val="134"/>
      </rPr>
      <t xml:space="preserve">  </t>
    </r>
    <r>
      <rPr>
        <sz val="12"/>
        <color theme="1"/>
        <rFont val="方正仿宋_GBK"/>
        <charset val="134"/>
      </rPr>
      <t>资源勘探信息等支出</t>
    </r>
  </si>
  <si>
    <r>
      <rPr>
        <sz val="12"/>
        <color theme="1"/>
        <rFont val="Times New Roman"/>
        <charset val="134"/>
      </rPr>
      <t xml:space="preserve">       </t>
    </r>
    <r>
      <rPr>
        <sz val="12"/>
        <color theme="1"/>
        <rFont val="方正仿宋_GBK"/>
        <charset val="134"/>
      </rPr>
      <t>灾害防治及应急管理</t>
    </r>
  </si>
  <si>
    <r>
      <rPr>
        <sz val="12"/>
        <color theme="1"/>
        <rFont val="Times New Roman"/>
        <charset val="134"/>
      </rPr>
      <t xml:space="preserve">  </t>
    </r>
    <r>
      <rPr>
        <sz val="12"/>
        <color theme="1"/>
        <rFont val="方正仿宋_GBK"/>
        <charset val="134"/>
      </rPr>
      <t>灾害防治及应急管理支出</t>
    </r>
  </si>
  <si>
    <t>注：1. 本表详细反映2022年一般公共预算转移支付收入和转移支付支出情况。</t>
  </si>
  <si>
    <r>
      <rPr>
        <sz val="11"/>
        <color theme="1"/>
        <rFont val="宋体"/>
        <charset val="134"/>
      </rPr>
      <t xml:space="preserve">      </t>
    </r>
    <r>
      <rPr>
        <sz val="12"/>
        <color theme="1"/>
        <rFont val="方正仿宋_GBK"/>
        <charset val="134"/>
      </rPr>
      <t xml:space="preserve">   2. 转移支付支出为区级对镇的一般性转移支付支出、专项转移支付支出</t>
    </r>
  </si>
  <si>
    <t>表24</t>
  </si>
  <si>
    <t>2022年区级一般公共预算转移支付支出预算表</t>
  </si>
  <si>
    <t>（分地区）</t>
  </si>
  <si>
    <t>支      出</t>
  </si>
  <si>
    <t>转移支付合计</t>
  </si>
  <si>
    <t>一般性转移支付</t>
  </si>
  <si>
    <t>专项转移支付</t>
  </si>
  <si>
    <t>青木关镇</t>
  </si>
  <si>
    <t>回龙坝镇</t>
  </si>
  <si>
    <t>凤凰镇</t>
  </si>
  <si>
    <t>中梁镇</t>
  </si>
  <si>
    <t>注：本表直观反映预算安排中区级对各镇的补助情况。</t>
  </si>
  <si>
    <t>表25</t>
  </si>
  <si>
    <t>沙坪坝区2021年区级一般公共预算转移支付支出预算表</t>
  </si>
  <si>
    <t>（专项转移支付分项目）</t>
  </si>
  <si>
    <t>支           出</t>
  </si>
  <si>
    <t>转移支付预算</t>
  </si>
  <si>
    <t>交通专项资金</t>
  </si>
  <si>
    <t>城市管理经费</t>
  </si>
  <si>
    <t>农村生活污水处理设施运行维护</t>
  </si>
  <si>
    <t>农村危房改造</t>
  </si>
  <si>
    <t>农村厕所革命</t>
  </si>
  <si>
    <t>乡村治理</t>
  </si>
  <si>
    <t>水库代管</t>
  </si>
  <si>
    <t>服务群众专项经费</t>
  </si>
  <si>
    <t>平安稳定工作经费</t>
  </si>
  <si>
    <t>金融稳定专项经费</t>
  </si>
  <si>
    <t>法治政府建设</t>
  </si>
  <si>
    <t>文化群众宣传</t>
  </si>
  <si>
    <t>残联专项经费</t>
  </si>
  <si>
    <t>统计工作</t>
  </si>
  <si>
    <t>基层政权建设资金</t>
  </si>
  <si>
    <t>人力社保专项经费</t>
  </si>
  <si>
    <t>退役军人专项经费</t>
  </si>
  <si>
    <t>卫生健康专项经费</t>
  </si>
  <si>
    <t>注：本表直观反映年初区级对镇的转移支付分项目情况。</t>
  </si>
  <si>
    <t>表26</t>
  </si>
  <si>
    <t>2022年全区政府性基金预算收支预算表</t>
  </si>
  <si>
    <r>
      <rPr>
        <b/>
        <sz val="14"/>
        <rFont val="Times New Roman"/>
        <charset val="134"/>
      </rPr>
      <t>2022</t>
    </r>
    <r>
      <rPr>
        <b/>
        <sz val="14"/>
        <rFont val="方正仿宋_GBK"/>
        <charset val="134"/>
      </rPr>
      <t>年预算数</t>
    </r>
  </si>
  <si>
    <r>
      <rPr>
        <b/>
        <sz val="16"/>
        <color theme="1"/>
        <rFont val="方正仿宋_GBK"/>
        <charset val="134"/>
      </rPr>
      <t>小计</t>
    </r>
  </si>
  <si>
    <r>
      <rPr>
        <b/>
        <sz val="16"/>
        <color theme="1"/>
        <rFont val="方正仿宋_GBK"/>
        <charset val="134"/>
      </rPr>
      <t>当年预算</t>
    </r>
  </si>
  <si>
    <r>
      <rPr>
        <b/>
        <sz val="16"/>
        <color theme="1"/>
        <rFont val="方正仿宋_GBK"/>
        <charset val="134"/>
      </rPr>
      <t>上年结转</t>
    </r>
  </si>
  <si>
    <r>
      <rPr>
        <sz val="12"/>
        <color theme="1"/>
        <rFont val="方正仿宋_GBK"/>
        <charset val="134"/>
      </rPr>
      <t>一、社会保障和就业支出</t>
    </r>
  </si>
  <si>
    <r>
      <rPr>
        <sz val="12"/>
        <color theme="1"/>
        <rFont val="方正仿宋_GBK"/>
        <charset val="134"/>
      </rPr>
      <t>二、城乡社区支出</t>
    </r>
  </si>
  <si>
    <r>
      <rPr>
        <sz val="12"/>
        <color theme="1"/>
        <rFont val="方正仿宋_GBK"/>
        <charset val="134"/>
      </rPr>
      <t>三、农林水支出</t>
    </r>
  </si>
  <si>
    <r>
      <rPr>
        <sz val="12"/>
        <color theme="1"/>
        <rFont val="方正仿宋_GBK"/>
        <charset val="134"/>
      </rPr>
      <t>四、其他支出</t>
    </r>
  </si>
  <si>
    <r>
      <rPr>
        <sz val="12"/>
        <color indexed="8"/>
        <rFont val="方正仿宋_GBK"/>
        <charset val="134"/>
      </rPr>
      <t>二、上年结转</t>
    </r>
    <r>
      <rPr>
        <sz val="12"/>
        <color indexed="8"/>
        <rFont val="Times New Roman"/>
        <charset val="134"/>
      </rPr>
      <t xml:space="preserve"> </t>
    </r>
  </si>
  <si>
    <t>注：1.本表直观反映2022年政府性基金预算收入与支出的平衡关系。</t>
  </si>
  <si>
    <t xml:space="preserve">        2.收入总计（本级收入合计+转移性收入合计）=支出总计（本级支出合计+转移性支出合计）                      </t>
  </si>
  <si>
    <t xml:space="preserve">        3.上年结转中配套费区级净财力1亿元用于平衡当年预算。</t>
  </si>
  <si>
    <r>
      <rPr>
        <sz val="14"/>
        <color theme="1"/>
        <rFont val="方正黑体_GBK"/>
        <charset val="134"/>
      </rPr>
      <t>表</t>
    </r>
    <r>
      <rPr>
        <sz val="14"/>
        <color theme="1"/>
        <rFont val="Times New Roman"/>
        <charset val="134"/>
      </rPr>
      <t>27</t>
    </r>
  </si>
  <si>
    <r>
      <rPr>
        <b/>
        <sz val="16"/>
        <rFont val="Times New Roman"/>
        <charset val="134"/>
      </rPr>
      <t>2022</t>
    </r>
    <r>
      <rPr>
        <b/>
        <sz val="16"/>
        <rFont val="方正仿宋_GBK"/>
        <charset val="134"/>
      </rPr>
      <t>年全区政府性基金预算收入预算表</t>
    </r>
  </si>
  <si>
    <r>
      <rPr>
        <sz val="11"/>
        <rFont val="方正仿宋_GBK"/>
        <charset val="134"/>
      </rPr>
      <t>注：按照我市市级对区县的财政体制，</t>
    </r>
    <r>
      <rPr>
        <sz val="11"/>
        <rFont val="Times New Roman"/>
        <charset val="134"/>
      </rPr>
      <t>2022</t>
    </r>
    <r>
      <rPr>
        <sz val="11"/>
        <rFont val="方正仿宋_GBK"/>
        <charset val="134"/>
      </rPr>
      <t>年我区无区级政府性基金预算收入，政府性基金收入均为上级补助收入。</t>
    </r>
  </si>
  <si>
    <r>
      <rPr>
        <sz val="14"/>
        <color theme="1"/>
        <rFont val="方正黑体_GBK"/>
        <charset val="134"/>
      </rPr>
      <t>表</t>
    </r>
    <r>
      <rPr>
        <sz val="14"/>
        <color theme="1"/>
        <rFont val="Times New Roman"/>
        <charset val="134"/>
      </rPr>
      <t>28</t>
    </r>
  </si>
  <si>
    <r>
      <rPr>
        <b/>
        <sz val="16"/>
        <rFont val="Times New Roman"/>
        <charset val="134"/>
      </rPr>
      <t>2022</t>
    </r>
    <r>
      <rPr>
        <b/>
        <sz val="16"/>
        <rFont val="方正仿宋_GBK"/>
        <charset val="134"/>
      </rPr>
      <t>年全区政府性基金预算支出预算表</t>
    </r>
  </si>
  <si>
    <r>
      <rPr>
        <b/>
        <sz val="12"/>
        <rFont val="方正仿宋_GBK"/>
        <charset val="134"/>
      </rPr>
      <t>合计</t>
    </r>
  </si>
  <si>
    <r>
      <rPr>
        <b/>
        <sz val="12"/>
        <rFont val="方正仿宋_GBK"/>
        <charset val="134"/>
      </rPr>
      <t>区级可用财力安排</t>
    </r>
  </si>
  <si>
    <r>
      <rPr>
        <b/>
        <sz val="12"/>
        <rFont val="方正仿宋_GBK"/>
        <charset val="134"/>
      </rPr>
      <t>上级定向补助安排</t>
    </r>
  </si>
  <si>
    <r>
      <rPr>
        <b/>
        <sz val="12"/>
        <rFont val="方正仿宋_GBK"/>
        <charset val="134"/>
      </rPr>
      <t>上年结转</t>
    </r>
  </si>
  <si>
    <r>
      <rPr>
        <sz val="14"/>
        <color theme="1"/>
        <rFont val="方正黑体_GBK"/>
        <charset val="134"/>
      </rPr>
      <t>表</t>
    </r>
    <r>
      <rPr>
        <sz val="14"/>
        <color theme="1"/>
        <rFont val="Times New Roman"/>
        <charset val="134"/>
      </rPr>
      <t>29</t>
    </r>
  </si>
  <si>
    <r>
      <rPr>
        <b/>
        <sz val="18"/>
        <color indexed="8"/>
        <rFont val="Times New Roman"/>
        <charset val="134"/>
      </rPr>
      <t>2022</t>
    </r>
    <r>
      <rPr>
        <b/>
        <sz val="18"/>
        <color indexed="8"/>
        <rFont val="方正仿宋_GBK"/>
        <charset val="134"/>
      </rPr>
      <t>年区级政府性基金预算专项转移支付预算表</t>
    </r>
  </si>
  <si>
    <r>
      <rPr>
        <sz val="11"/>
        <color indexed="8"/>
        <rFont val="方正仿宋_GBK"/>
        <charset val="134"/>
      </rPr>
      <t>单位：万元</t>
    </r>
  </si>
  <si>
    <r>
      <rPr>
        <b/>
        <sz val="14"/>
        <rFont val="方正仿宋_GBK"/>
        <charset val="134"/>
      </rPr>
      <t>收</t>
    </r>
    <r>
      <rPr>
        <b/>
        <sz val="14"/>
        <rFont val="Times New Roman"/>
        <charset val="134"/>
      </rPr>
      <t xml:space="preserve">            </t>
    </r>
    <r>
      <rPr>
        <b/>
        <sz val="14"/>
        <rFont val="方正仿宋_GBK"/>
        <charset val="134"/>
      </rPr>
      <t>入</t>
    </r>
  </si>
  <si>
    <r>
      <rPr>
        <b/>
        <sz val="14"/>
        <color indexed="8"/>
        <rFont val="方正仿宋_GBK"/>
        <charset val="134"/>
      </rPr>
      <t>支</t>
    </r>
    <r>
      <rPr>
        <b/>
        <sz val="14"/>
        <color indexed="8"/>
        <rFont val="Times New Roman"/>
        <charset val="134"/>
      </rPr>
      <t xml:space="preserve">         </t>
    </r>
    <r>
      <rPr>
        <b/>
        <sz val="14"/>
        <color indexed="8"/>
        <rFont val="方正仿宋_GBK"/>
        <charset val="134"/>
      </rPr>
      <t>出</t>
    </r>
  </si>
  <si>
    <r>
      <rPr>
        <b/>
        <sz val="14"/>
        <color indexed="8"/>
        <rFont val="方正仿宋_GBK"/>
        <charset val="134"/>
      </rPr>
      <t>预算数</t>
    </r>
  </si>
  <si>
    <r>
      <rPr>
        <b/>
        <sz val="14"/>
        <color indexed="8"/>
        <rFont val="方正仿宋_GBK"/>
        <charset val="134"/>
      </rPr>
      <t>补助镇支出</t>
    </r>
  </si>
  <si>
    <r>
      <rPr>
        <sz val="12"/>
        <rFont val="Times New Roman"/>
        <charset val="134"/>
      </rPr>
      <t xml:space="preserve">       </t>
    </r>
    <r>
      <rPr>
        <sz val="12"/>
        <rFont val="方正仿宋_GBK"/>
        <charset val="134"/>
      </rPr>
      <t>国有土地使用权出让相关收入</t>
    </r>
  </si>
  <si>
    <r>
      <rPr>
        <sz val="12"/>
        <color indexed="8"/>
        <rFont val="Times New Roman"/>
        <charset val="134"/>
      </rPr>
      <t xml:space="preserve">       </t>
    </r>
    <r>
      <rPr>
        <sz val="12"/>
        <color indexed="8"/>
        <rFont val="方正仿宋_GBK"/>
        <charset val="134"/>
      </rPr>
      <t>城乡社区支出</t>
    </r>
  </si>
  <si>
    <r>
      <rPr>
        <sz val="12"/>
        <rFont val="Times New Roman"/>
        <charset val="134"/>
      </rPr>
      <t xml:space="preserve">       </t>
    </r>
    <r>
      <rPr>
        <sz val="12"/>
        <rFont val="方正仿宋_GBK"/>
        <charset val="134"/>
      </rPr>
      <t>地质灾害防治专项资金</t>
    </r>
  </si>
  <si>
    <r>
      <rPr>
        <sz val="12"/>
        <color indexed="8"/>
        <rFont val="Times New Roman"/>
        <charset val="134"/>
      </rPr>
      <t xml:space="preserve">       </t>
    </r>
    <r>
      <rPr>
        <sz val="12"/>
        <color indexed="8"/>
        <rFont val="方正仿宋_GBK"/>
        <charset val="134"/>
      </rPr>
      <t>其他支出</t>
    </r>
  </si>
  <si>
    <r>
      <rPr>
        <sz val="12"/>
        <rFont val="Times New Roman"/>
        <charset val="134"/>
      </rPr>
      <t xml:space="preserve">       </t>
    </r>
    <r>
      <rPr>
        <sz val="12"/>
        <rFont val="方正仿宋_GBK"/>
        <charset val="134"/>
      </rPr>
      <t>三峡水库库区基金收入</t>
    </r>
  </si>
  <si>
    <r>
      <rPr>
        <sz val="12"/>
        <rFont val="Times New Roman"/>
        <charset val="134"/>
      </rPr>
      <t xml:space="preserve">       </t>
    </r>
    <r>
      <rPr>
        <sz val="12"/>
        <rFont val="方正仿宋_GBK"/>
        <charset val="134"/>
      </rPr>
      <t>国家重大水利工程建设基金相关收入</t>
    </r>
  </si>
  <si>
    <r>
      <rPr>
        <sz val="12"/>
        <rFont val="Times New Roman"/>
        <charset val="134"/>
      </rPr>
      <t xml:space="preserve">       </t>
    </r>
    <r>
      <rPr>
        <sz val="12"/>
        <rFont val="方正仿宋_GBK"/>
        <charset val="134"/>
      </rPr>
      <t>三峡库区次级河流清漂作业经费</t>
    </r>
  </si>
  <si>
    <r>
      <rPr>
        <sz val="12"/>
        <rFont val="Times New Roman"/>
        <charset val="134"/>
      </rPr>
      <t xml:space="preserve">      </t>
    </r>
    <r>
      <rPr>
        <sz val="12"/>
        <rFont val="方正仿宋_GBK"/>
        <charset val="134"/>
      </rPr>
      <t>三峡后续规划地质灾害防治项目资金</t>
    </r>
  </si>
  <si>
    <r>
      <rPr>
        <sz val="12"/>
        <rFont val="Times New Roman"/>
        <charset val="134"/>
      </rPr>
      <t xml:space="preserve">       </t>
    </r>
    <r>
      <rPr>
        <sz val="12"/>
        <rFont val="方正仿宋_GBK"/>
        <charset val="134"/>
      </rPr>
      <t>彩票公益金收入</t>
    </r>
  </si>
  <si>
    <r>
      <rPr>
        <sz val="12"/>
        <rFont val="Times New Roman"/>
        <charset val="134"/>
      </rPr>
      <t xml:space="preserve">       </t>
    </r>
    <r>
      <rPr>
        <sz val="12"/>
        <rFont val="方正仿宋_GBK"/>
        <charset val="134"/>
      </rPr>
      <t>青少年校外活动经费</t>
    </r>
  </si>
  <si>
    <r>
      <rPr>
        <sz val="12"/>
        <rFont val="Times New Roman"/>
        <charset val="134"/>
      </rPr>
      <t xml:space="preserve">      </t>
    </r>
    <r>
      <rPr>
        <sz val="12"/>
        <rFont val="方正仿宋_GBK"/>
        <charset val="134"/>
      </rPr>
      <t>乡村学校少年宫经费</t>
    </r>
  </si>
  <si>
    <r>
      <rPr>
        <sz val="12"/>
        <rFont val="Times New Roman"/>
        <charset val="134"/>
      </rPr>
      <t xml:space="preserve">      </t>
    </r>
    <r>
      <rPr>
        <sz val="12"/>
        <rFont val="方正仿宋_GBK"/>
        <charset val="134"/>
      </rPr>
      <t>农村公路日常养护补助</t>
    </r>
  </si>
  <si>
    <r>
      <rPr>
        <sz val="12"/>
        <rFont val="Times New Roman"/>
        <charset val="134"/>
      </rPr>
      <t xml:space="preserve">      </t>
    </r>
    <r>
      <rPr>
        <sz val="12"/>
        <rFont val="方正仿宋_GBK"/>
        <charset val="134"/>
      </rPr>
      <t>大中型水库移民后期扶持基金收入</t>
    </r>
  </si>
  <si>
    <r>
      <rPr>
        <sz val="12"/>
        <rFont val="Times New Roman"/>
        <charset val="134"/>
      </rPr>
      <t xml:space="preserve">      </t>
    </r>
    <r>
      <rPr>
        <sz val="12"/>
        <rFont val="方正仿宋_GBK"/>
        <charset val="134"/>
      </rPr>
      <t>残疾人事业发展中央补助</t>
    </r>
  </si>
  <si>
    <r>
      <rPr>
        <sz val="12"/>
        <color theme="1"/>
        <rFont val="方正仿宋_GBK"/>
        <charset val="134"/>
      </rPr>
      <t>注：本表详细反映</t>
    </r>
    <r>
      <rPr>
        <sz val="12"/>
        <color theme="1"/>
        <rFont val="Times New Roman"/>
        <charset val="134"/>
      </rPr>
      <t>2022</t>
    </r>
    <r>
      <rPr>
        <sz val="12"/>
        <color theme="1"/>
        <rFont val="方正仿宋_GBK"/>
        <charset val="134"/>
      </rPr>
      <t>年政府性基金预算转移支付收入和转移支付支出情况。</t>
    </r>
  </si>
  <si>
    <t>表30</t>
  </si>
  <si>
    <r>
      <rPr>
        <b/>
        <sz val="18"/>
        <color theme="1"/>
        <rFont val="Times New Roman"/>
        <charset val="134"/>
      </rPr>
      <t>2022</t>
    </r>
    <r>
      <rPr>
        <b/>
        <sz val="18"/>
        <color theme="1"/>
        <rFont val="方正仿宋_GBK"/>
        <charset val="134"/>
      </rPr>
      <t>年区级国有资本经营预算收支预算表</t>
    </r>
    <r>
      <rPr>
        <b/>
        <sz val="18"/>
        <color theme="1"/>
        <rFont val="Times New Roman"/>
        <charset val="134"/>
      </rPr>
      <t xml:space="preserve"> </t>
    </r>
  </si>
  <si>
    <r>
      <rPr>
        <sz val="12"/>
        <rFont val="方正仿宋_GBK"/>
        <charset val="134"/>
      </rPr>
      <t>国有资本经营预算收入</t>
    </r>
  </si>
  <si>
    <r>
      <rPr>
        <sz val="12"/>
        <rFont val="方正仿宋_GBK"/>
        <charset val="134"/>
      </rPr>
      <t>国有资本经营预算支出</t>
    </r>
  </si>
  <si>
    <r>
      <rPr>
        <sz val="12"/>
        <rFont val="Times New Roman"/>
        <charset val="134"/>
      </rPr>
      <t xml:space="preserve">   </t>
    </r>
    <r>
      <rPr>
        <sz val="12"/>
        <rFont val="方正仿宋_GBK"/>
        <charset val="134"/>
      </rPr>
      <t>利润收入</t>
    </r>
  </si>
  <si>
    <r>
      <rPr>
        <sz val="12"/>
        <rFont val="Times New Roman"/>
        <charset val="134"/>
      </rPr>
      <t xml:space="preserve">     </t>
    </r>
    <r>
      <rPr>
        <sz val="12"/>
        <rFont val="方正仿宋_GBK"/>
        <charset val="134"/>
      </rPr>
      <t>其他国有资本经营预算企业利润收入</t>
    </r>
  </si>
  <si>
    <r>
      <rPr>
        <sz val="12"/>
        <rFont val="方正仿宋_GBK"/>
        <charset val="134"/>
      </rPr>
      <t>上年结转</t>
    </r>
  </si>
  <si>
    <r>
      <rPr>
        <sz val="12"/>
        <rFont val="Times New Roman"/>
        <charset val="134"/>
      </rPr>
      <t xml:space="preserve">    </t>
    </r>
    <r>
      <rPr>
        <sz val="12"/>
        <rFont val="方正仿宋_GBK"/>
        <charset val="134"/>
      </rPr>
      <t>调出资金</t>
    </r>
  </si>
  <si>
    <r>
      <rPr>
        <sz val="12"/>
        <color theme="1"/>
        <rFont val="方正仿宋_GBK"/>
        <charset val="134"/>
      </rPr>
      <t>注：</t>
    </r>
    <r>
      <rPr>
        <sz val="12"/>
        <color theme="1"/>
        <rFont val="Times New Roman"/>
        <charset val="134"/>
      </rPr>
      <t>1.</t>
    </r>
    <r>
      <rPr>
        <sz val="12"/>
        <color theme="1"/>
        <rFont val="方正仿宋_GBK"/>
        <charset val="134"/>
      </rPr>
      <t>本表直观反映</t>
    </r>
    <r>
      <rPr>
        <sz val="12"/>
        <color theme="1"/>
        <rFont val="Times New Roman"/>
        <charset val="134"/>
      </rPr>
      <t>2022</t>
    </r>
    <r>
      <rPr>
        <sz val="12"/>
        <color theme="1"/>
        <rFont val="方正仿宋_GBK"/>
        <charset val="134"/>
      </rPr>
      <t>年国有资本经营预算收入与支出的平衡关系。</t>
    </r>
    <r>
      <rPr>
        <sz val="12"/>
        <color theme="1"/>
        <rFont val="Times New Roman"/>
        <charset val="134"/>
      </rPr>
      <t xml:space="preserve">
        2.</t>
    </r>
    <r>
      <rPr>
        <sz val="12"/>
        <color theme="1"/>
        <rFont val="方正仿宋_GBK"/>
        <charset val="134"/>
      </rPr>
      <t>收入总计（本级收入合计</t>
    </r>
    <r>
      <rPr>
        <sz val="12"/>
        <color theme="1"/>
        <rFont val="Times New Roman"/>
        <charset val="134"/>
      </rPr>
      <t>+</t>
    </r>
    <r>
      <rPr>
        <sz val="12"/>
        <color theme="1"/>
        <rFont val="方正仿宋_GBK"/>
        <charset val="134"/>
      </rPr>
      <t>转移性收入合计）</t>
    </r>
    <r>
      <rPr>
        <sz val="12"/>
        <color theme="1"/>
        <rFont val="Times New Roman"/>
        <charset val="134"/>
      </rPr>
      <t>=</t>
    </r>
    <r>
      <rPr>
        <sz val="12"/>
        <color theme="1"/>
        <rFont val="方正仿宋_GBK"/>
        <charset val="134"/>
      </rPr>
      <t>支出总计（本级支出合计</t>
    </r>
    <r>
      <rPr>
        <sz val="12"/>
        <color theme="1"/>
        <rFont val="Times New Roman"/>
        <charset val="134"/>
      </rPr>
      <t>+</t>
    </r>
    <r>
      <rPr>
        <sz val="12"/>
        <color theme="1"/>
        <rFont val="方正仿宋_GBK"/>
        <charset val="134"/>
      </rPr>
      <t>转移性支出合计）。</t>
    </r>
  </si>
  <si>
    <t>表31</t>
  </si>
  <si>
    <r>
      <rPr>
        <b/>
        <sz val="18"/>
        <color theme="1"/>
        <rFont val="Times New Roman"/>
        <charset val="134"/>
      </rPr>
      <t>2022</t>
    </r>
    <r>
      <rPr>
        <b/>
        <sz val="18"/>
        <color theme="1"/>
        <rFont val="方正仿宋_GBK"/>
        <charset val="134"/>
      </rPr>
      <t>年全区国有资本经营预算收入预算表</t>
    </r>
  </si>
  <si>
    <r>
      <rPr>
        <sz val="12"/>
        <rFont val="方正仿宋_GBK"/>
        <charset val="134"/>
      </rPr>
      <t>三、产权转让收入</t>
    </r>
  </si>
  <si>
    <t>表32</t>
  </si>
  <si>
    <r>
      <rPr>
        <b/>
        <sz val="16"/>
        <rFont val="Times New Roman"/>
        <charset val="134"/>
      </rPr>
      <t>2022</t>
    </r>
    <r>
      <rPr>
        <b/>
        <sz val="16"/>
        <rFont val="方正仿宋_GBK"/>
        <charset val="134"/>
      </rPr>
      <t>年全区国有资本经营预算支出预算表</t>
    </r>
  </si>
  <si>
    <r>
      <rPr>
        <sz val="11"/>
        <rFont val="方正仿宋_GBK"/>
        <charset val="134"/>
      </rPr>
      <t>一、解决历史遗留问题及改革成本支出</t>
    </r>
  </si>
  <si>
    <r>
      <rPr>
        <sz val="11"/>
        <rFont val="方正仿宋_GBK"/>
        <charset val="134"/>
      </rPr>
      <t>二、国有企业资本金注入</t>
    </r>
  </si>
  <si>
    <r>
      <rPr>
        <sz val="11"/>
        <rFont val="方正仿宋_GBK"/>
        <charset val="134"/>
      </rPr>
      <t>三、金融国有资本经营预算支出</t>
    </r>
  </si>
  <si>
    <r>
      <rPr>
        <sz val="11"/>
        <rFont val="方正仿宋_GBK"/>
        <charset val="134"/>
      </rPr>
      <t>四、其他国有资本经营预算支出</t>
    </r>
  </si>
  <si>
    <t>表33</t>
  </si>
  <si>
    <r>
      <rPr>
        <b/>
        <sz val="18"/>
        <color theme="1"/>
        <rFont val="Times New Roman"/>
        <charset val="134"/>
      </rPr>
      <t>2022</t>
    </r>
    <r>
      <rPr>
        <b/>
        <sz val="18"/>
        <color theme="1"/>
        <rFont val="方正仿宋_GBK"/>
        <charset val="134"/>
      </rPr>
      <t>年全区社会保险基金预算收支执行表</t>
    </r>
  </si>
  <si>
    <r>
      <rPr>
        <b/>
        <sz val="10"/>
        <color theme="1"/>
        <rFont val="等线"/>
        <charset val="134"/>
      </rPr>
      <t>调整预算收入</t>
    </r>
  </si>
  <si>
    <r>
      <rPr>
        <sz val="12"/>
        <rFont val="仿宋_GB2312"/>
        <charset val="134"/>
      </rPr>
      <t>调整预算支出</t>
    </r>
  </si>
  <si>
    <r>
      <rPr>
        <sz val="11"/>
        <color theme="1"/>
        <rFont val="方正仿宋_GBK"/>
        <charset val="134"/>
      </rPr>
      <t>注：社会保险基金全市统筹，我区社保基金预算统一由市级公开。</t>
    </r>
  </si>
  <si>
    <t>表34</t>
  </si>
  <si>
    <t>2022年“三公”经费预算表</t>
  </si>
  <si>
    <t>单位：元</t>
  </si>
  <si>
    <t>项      目</t>
  </si>
  <si>
    <t>2021年预算数</t>
  </si>
  <si>
    <t>2022年预算数</t>
  </si>
  <si>
    <t>较2021年预算增幅</t>
  </si>
  <si>
    <t xml:space="preserve">合    计 </t>
  </si>
  <si>
    <t>1、因公出国（境）费用</t>
  </si>
  <si>
    <t>2、公务接待费</t>
  </si>
  <si>
    <t>3、公务用车购置及运行维护费</t>
  </si>
  <si>
    <t>其中：（1）公务用车运行维护费</t>
  </si>
  <si>
    <t xml:space="preserve">        （2）公务用车购置费</t>
  </si>
  <si>
    <t>说明：</t>
  </si>
  <si>
    <t xml:space="preserve">1.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t>
  </si>
  <si>
    <t>2.按照区政府关于推进政府信息公开工作部署和要求，经汇总，2022年沙坪坝区一般公共预算“三公”经费支出预算见上表，与2021年预算相比，2022年一般公共预算“三公”支出预算减少1191万元，减少17%。</t>
  </si>
  <si>
    <t>表35</t>
  </si>
  <si>
    <t>2021年地方政府债务限额及余额情况表</t>
  </si>
  <si>
    <r>
      <rPr>
        <sz val="11"/>
        <rFont val="方正仿宋_GBK"/>
        <charset val="134"/>
      </rPr>
      <t>单位：亿元</t>
    </r>
  </si>
  <si>
    <r>
      <rPr>
        <b/>
        <sz val="12"/>
        <rFont val="方正仿宋_GBK"/>
        <charset val="134"/>
      </rPr>
      <t>地</t>
    </r>
    <r>
      <rPr>
        <b/>
        <sz val="12"/>
        <rFont val="Times New Roman"/>
        <charset val="134"/>
      </rPr>
      <t xml:space="preserve">   </t>
    </r>
    <r>
      <rPr>
        <b/>
        <sz val="12"/>
        <rFont val="方正仿宋_GBK"/>
        <charset val="134"/>
      </rPr>
      <t>区</t>
    </r>
  </si>
  <si>
    <r>
      <rPr>
        <b/>
        <sz val="12"/>
        <rFont val="Times New Roman"/>
        <charset val="134"/>
      </rPr>
      <t>2021</t>
    </r>
    <r>
      <rPr>
        <b/>
        <sz val="12"/>
        <rFont val="方正仿宋_GBK"/>
        <charset val="134"/>
      </rPr>
      <t>年债务限额</t>
    </r>
  </si>
  <si>
    <r>
      <rPr>
        <b/>
        <sz val="12"/>
        <rFont val="Times New Roman"/>
        <charset val="134"/>
      </rPr>
      <t>2021</t>
    </r>
    <r>
      <rPr>
        <b/>
        <sz val="12"/>
        <rFont val="方正仿宋_GBK"/>
        <charset val="134"/>
      </rPr>
      <t>年债务余额预计执行数</t>
    </r>
  </si>
  <si>
    <r>
      <rPr>
        <b/>
        <sz val="12"/>
        <rFont val="方正仿宋_GBK"/>
        <charset val="134"/>
      </rPr>
      <t>一般债务</t>
    </r>
  </si>
  <si>
    <r>
      <rPr>
        <b/>
        <sz val="12"/>
        <rFont val="方正仿宋_GBK"/>
        <charset val="134"/>
      </rPr>
      <t>专项债务</t>
    </r>
  </si>
  <si>
    <r>
      <rPr>
        <b/>
        <sz val="12"/>
        <rFont val="方正仿宋_GBK"/>
        <charset val="134"/>
      </rPr>
      <t>公</t>
    </r>
    <r>
      <rPr>
        <b/>
        <sz val="12"/>
        <rFont val="Times New Roman"/>
        <charset val="134"/>
      </rPr>
      <t xml:space="preserve">  </t>
    </r>
    <r>
      <rPr>
        <b/>
        <sz val="12"/>
        <rFont val="方正仿宋_GBK"/>
        <charset val="134"/>
      </rPr>
      <t>式</t>
    </r>
  </si>
  <si>
    <t>A=B+C</t>
  </si>
  <si>
    <t>B</t>
  </si>
  <si>
    <t>C</t>
  </si>
  <si>
    <t>D=E+F</t>
  </si>
  <si>
    <t>E</t>
  </si>
  <si>
    <t>F</t>
  </si>
  <si>
    <r>
      <rPr>
        <sz val="12"/>
        <color indexed="8"/>
        <rFont val="方正仿宋_GBK"/>
        <charset val="134"/>
      </rPr>
      <t>沙坪坝区</t>
    </r>
  </si>
  <si>
    <r>
      <rPr>
        <sz val="12"/>
        <rFont val="方正仿宋_GBK"/>
        <charset val="134"/>
      </rPr>
      <t>注：</t>
    </r>
    <r>
      <rPr>
        <sz val="12"/>
        <rFont val="方正仿宋_GBK"/>
        <charset val="134"/>
      </rPr>
      <t>本表反映上一年度本地区、本级及所属地区政府债务限额及余额预计执行数。</t>
    </r>
  </si>
  <si>
    <t xml:space="preserve">        </t>
  </si>
  <si>
    <t>表36</t>
  </si>
  <si>
    <t>2021年和2022年地方政府一般债务余额情况表</t>
  </si>
  <si>
    <r>
      <rPr>
        <sz val="12"/>
        <rFont val="方正仿宋_GBK"/>
        <charset val="134"/>
      </rPr>
      <t>一、</t>
    </r>
    <r>
      <rPr>
        <sz val="12"/>
        <rFont val="Times New Roman"/>
        <charset val="134"/>
      </rPr>
      <t>2020</t>
    </r>
    <r>
      <rPr>
        <sz val="12"/>
        <rFont val="方正仿宋_GBK"/>
        <charset val="134"/>
      </rPr>
      <t>年末地方政府一般债务余额实际数</t>
    </r>
  </si>
  <si>
    <r>
      <rPr>
        <sz val="12"/>
        <rFont val="方正仿宋_GBK"/>
        <charset val="134"/>
      </rPr>
      <t>二、</t>
    </r>
    <r>
      <rPr>
        <sz val="12"/>
        <rFont val="Times New Roman"/>
        <charset val="134"/>
      </rPr>
      <t>2021</t>
    </r>
    <r>
      <rPr>
        <sz val="12"/>
        <rFont val="方正仿宋_GBK"/>
        <charset val="134"/>
      </rPr>
      <t>年末地方政府一般债务限额</t>
    </r>
  </si>
  <si>
    <r>
      <rPr>
        <sz val="12"/>
        <rFont val="方正仿宋_GBK"/>
        <charset val="134"/>
      </rPr>
      <t>三、</t>
    </r>
    <r>
      <rPr>
        <sz val="12"/>
        <rFont val="Times New Roman"/>
        <charset val="134"/>
      </rPr>
      <t>2021</t>
    </r>
    <r>
      <rPr>
        <sz val="12"/>
        <rFont val="方正仿宋_GBK"/>
        <charset val="134"/>
      </rPr>
      <t>年地方政府一般债务发行额</t>
    </r>
  </si>
  <si>
    <r>
      <rPr>
        <sz val="12"/>
        <rFont val="Times New Roman"/>
        <charset val="134"/>
      </rPr>
      <t xml:space="preserve">    </t>
    </r>
    <r>
      <rPr>
        <sz val="12"/>
        <rFont val="方正仿宋_GBK"/>
        <charset val="134"/>
      </rPr>
      <t>其中：中央转贷地方的国际金融组织和外国政府贷款</t>
    </r>
  </si>
  <si>
    <r>
      <rPr>
        <sz val="12"/>
        <rFont val="Times New Roman"/>
        <charset val="134"/>
      </rPr>
      <t xml:space="preserve">          2021</t>
    </r>
    <r>
      <rPr>
        <sz val="12"/>
        <rFont val="方正仿宋_GBK"/>
        <charset val="134"/>
      </rPr>
      <t>年地方政府一般债券发行额</t>
    </r>
  </si>
  <si>
    <r>
      <rPr>
        <sz val="12"/>
        <rFont val="方正仿宋_GBK"/>
        <charset val="134"/>
      </rPr>
      <t>四、</t>
    </r>
    <r>
      <rPr>
        <sz val="12"/>
        <rFont val="Times New Roman"/>
        <charset val="134"/>
      </rPr>
      <t>2021</t>
    </r>
    <r>
      <rPr>
        <sz val="12"/>
        <rFont val="方正仿宋_GBK"/>
        <charset val="134"/>
      </rPr>
      <t>年地方政府一般债务还本支出</t>
    </r>
  </si>
  <si>
    <r>
      <rPr>
        <sz val="12"/>
        <rFont val="方正仿宋_GBK"/>
        <charset val="134"/>
      </rPr>
      <t>五、</t>
    </r>
    <r>
      <rPr>
        <sz val="12"/>
        <rFont val="Times New Roman"/>
        <charset val="134"/>
      </rPr>
      <t>2021</t>
    </r>
    <r>
      <rPr>
        <sz val="12"/>
        <rFont val="方正仿宋_GBK"/>
        <charset val="134"/>
      </rPr>
      <t>年末地方政府一般债务余额预计执行数</t>
    </r>
  </si>
  <si>
    <r>
      <rPr>
        <sz val="12"/>
        <rFont val="方正仿宋_GBK"/>
        <charset val="134"/>
      </rPr>
      <t>六、</t>
    </r>
    <r>
      <rPr>
        <sz val="12"/>
        <rFont val="Times New Roman"/>
        <charset val="134"/>
      </rPr>
      <t>2022</t>
    </r>
    <r>
      <rPr>
        <sz val="12"/>
        <rFont val="方正仿宋_GBK"/>
        <charset val="134"/>
      </rPr>
      <t>年地方财政赤字</t>
    </r>
  </si>
  <si>
    <r>
      <rPr>
        <sz val="12"/>
        <rFont val="方正仿宋_GBK"/>
        <charset val="134"/>
      </rPr>
      <t>七、</t>
    </r>
    <r>
      <rPr>
        <sz val="12"/>
        <rFont val="Times New Roman"/>
        <charset val="134"/>
      </rPr>
      <t>2022</t>
    </r>
    <r>
      <rPr>
        <sz val="12"/>
        <rFont val="方正仿宋_GBK"/>
        <charset val="134"/>
      </rPr>
      <t>年地方政府一般债务限额</t>
    </r>
  </si>
  <si>
    <r>
      <rPr>
        <sz val="12"/>
        <rFont val="方正仿宋_GBK"/>
        <charset val="134"/>
      </rPr>
      <t>注：</t>
    </r>
    <r>
      <rPr>
        <sz val="12"/>
        <rFont val="Times New Roman"/>
        <charset val="134"/>
      </rPr>
      <t>1.</t>
    </r>
    <r>
      <rPr>
        <sz val="12"/>
        <rFont val="方正仿宋_GBK"/>
        <charset val="134"/>
      </rPr>
      <t>本表反映本地区上两年度一般债务余额，上一年度一般债务限额、发行额、还本支出及余额，本年度财政赤字及一般债务限额。</t>
    </r>
  </si>
  <si>
    <r>
      <rPr>
        <sz val="12"/>
        <rFont val="Times New Roman"/>
        <charset val="134"/>
      </rPr>
      <t xml:space="preserve">        2.2021</t>
    </r>
    <r>
      <rPr>
        <sz val="12"/>
        <rFont val="方正仿宋_GBK"/>
        <charset val="134"/>
      </rPr>
      <t>年和</t>
    </r>
    <r>
      <rPr>
        <sz val="12"/>
        <rFont val="Times New Roman"/>
        <charset val="134"/>
      </rPr>
      <t>2022</t>
    </r>
    <r>
      <rPr>
        <sz val="12"/>
        <rFont val="方正仿宋_GBK"/>
        <charset val="134"/>
      </rPr>
      <t>年限额文件未下达。</t>
    </r>
  </si>
  <si>
    <t>表37</t>
  </si>
  <si>
    <t>2021年和2022年地方政府专项债务余额情况表</t>
  </si>
  <si>
    <r>
      <rPr>
        <b/>
        <sz val="11"/>
        <rFont val="方正仿宋_GBK"/>
        <charset val="134"/>
      </rPr>
      <t>执行数</t>
    </r>
  </si>
  <si>
    <r>
      <rPr>
        <sz val="12"/>
        <rFont val="方正仿宋_GBK"/>
        <charset val="134"/>
      </rPr>
      <t>一、</t>
    </r>
    <r>
      <rPr>
        <sz val="12"/>
        <rFont val="Times New Roman"/>
        <charset val="134"/>
      </rPr>
      <t>2020</t>
    </r>
    <r>
      <rPr>
        <sz val="12"/>
        <rFont val="方正仿宋_GBK"/>
        <charset val="134"/>
      </rPr>
      <t>年末地方政府专项债务余额实际数</t>
    </r>
  </si>
  <si>
    <r>
      <rPr>
        <sz val="12"/>
        <rFont val="方正仿宋_GBK"/>
        <charset val="134"/>
      </rPr>
      <t>二、</t>
    </r>
    <r>
      <rPr>
        <sz val="12"/>
        <rFont val="Times New Roman"/>
        <charset val="134"/>
      </rPr>
      <t>2021</t>
    </r>
    <r>
      <rPr>
        <sz val="12"/>
        <rFont val="方正仿宋_GBK"/>
        <charset val="134"/>
      </rPr>
      <t>年末地方政府专项债务限额</t>
    </r>
  </si>
  <si>
    <r>
      <rPr>
        <sz val="12"/>
        <rFont val="方正仿宋_GBK"/>
        <charset val="134"/>
      </rPr>
      <t>三、</t>
    </r>
    <r>
      <rPr>
        <sz val="12"/>
        <rFont val="Times New Roman"/>
        <charset val="134"/>
      </rPr>
      <t>2021</t>
    </r>
    <r>
      <rPr>
        <sz val="12"/>
        <rFont val="方正仿宋_GBK"/>
        <charset val="134"/>
      </rPr>
      <t>年地方政府专项债务发行额</t>
    </r>
  </si>
  <si>
    <r>
      <rPr>
        <sz val="12"/>
        <rFont val="方正仿宋_GBK"/>
        <charset val="134"/>
      </rPr>
      <t>四、</t>
    </r>
    <r>
      <rPr>
        <sz val="12"/>
        <rFont val="Times New Roman"/>
        <charset val="134"/>
      </rPr>
      <t>2021</t>
    </r>
    <r>
      <rPr>
        <sz val="12"/>
        <rFont val="方正仿宋_GBK"/>
        <charset val="134"/>
      </rPr>
      <t>年地方政府专项债务还本支出</t>
    </r>
  </si>
  <si>
    <r>
      <rPr>
        <sz val="12"/>
        <rFont val="方正仿宋_GBK"/>
        <charset val="134"/>
      </rPr>
      <t>五、</t>
    </r>
    <r>
      <rPr>
        <sz val="12"/>
        <rFont val="Times New Roman"/>
        <charset val="134"/>
      </rPr>
      <t>2021</t>
    </r>
    <r>
      <rPr>
        <sz val="12"/>
        <rFont val="方正仿宋_GBK"/>
        <charset val="134"/>
      </rPr>
      <t>年末地方政府专项债务余额预计执行数</t>
    </r>
  </si>
  <si>
    <r>
      <rPr>
        <sz val="12"/>
        <rFont val="方正仿宋_GBK"/>
        <charset val="134"/>
      </rPr>
      <t>六、</t>
    </r>
    <r>
      <rPr>
        <sz val="12"/>
        <rFont val="Times New Roman"/>
        <charset val="134"/>
      </rPr>
      <t>2022</t>
    </r>
    <r>
      <rPr>
        <sz val="12"/>
        <rFont val="方正仿宋_GBK"/>
        <charset val="134"/>
      </rPr>
      <t>年地方政府专项债务新增限额</t>
    </r>
  </si>
  <si>
    <r>
      <rPr>
        <sz val="12"/>
        <rFont val="方正仿宋_GBK"/>
        <charset val="134"/>
      </rPr>
      <t>七、</t>
    </r>
    <r>
      <rPr>
        <sz val="12"/>
        <rFont val="Times New Roman"/>
        <charset val="134"/>
      </rPr>
      <t>2022</t>
    </r>
    <r>
      <rPr>
        <sz val="12"/>
        <rFont val="方正仿宋_GBK"/>
        <charset val="134"/>
      </rPr>
      <t>年末地方政府专项债务限额</t>
    </r>
  </si>
  <si>
    <r>
      <rPr>
        <sz val="12"/>
        <rFont val="方正仿宋_GBK"/>
        <charset val="134"/>
      </rPr>
      <t>注：</t>
    </r>
    <r>
      <rPr>
        <sz val="12"/>
        <rFont val="Times New Roman"/>
        <charset val="134"/>
      </rPr>
      <t>1.</t>
    </r>
    <r>
      <rPr>
        <sz val="12"/>
        <rFont val="方正仿宋_GBK"/>
        <charset val="134"/>
      </rPr>
      <t>本表反映本地区上两年度专项债务余额，上一年度专项债务限额、发行额、还本额及余额，本年度专项债务新增限额及限额。</t>
    </r>
  </si>
  <si>
    <r>
      <rPr>
        <sz val="14"/>
        <color theme="1"/>
        <rFont val="方正黑体_GBK"/>
        <charset val="134"/>
      </rPr>
      <t>表</t>
    </r>
    <r>
      <rPr>
        <sz val="14"/>
        <color theme="1"/>
        <rFont val="Times New Roman"/>
        <charset val="134"/>
      </rPr>
      <t>38</t>
    </r>
  </si>
  <si>
    <t>2021年和2022年地方政府债券发行及还本付息情况表</t>
  </si>
  <si>
    <r>
      <rPr>
        <b/>
        <sz val="12"/>
        <rFont val="方正仿宋_GBK"/>
        <charset val="134"/>
      </rPr>
      <t>公式</t>
    </r>
  </si>
  <si>
    <r>
      <rPr>
        <b/>
        <sz val="12"/>
        <rFont val="方正仿宋_GBK"/>
        <charset val="134"/>
      </rPr>
      <t>本地区</t>
    </r>
  </si>
  <si>
    <r>
      <rPr>
        <b/>
        <sz val="12"/>
        <rFont val="方正仿宋_GBK"/>
        <charset val="134"/>
      </rPr>
      <t>本级</t>
    </r>
  </si>
  <si>
    <r>
      <rPr>
        <sz val="12"/>
        <rFont val="方正仿宋_GBK"/>
        <charset val="134"/>
      </rPr>
      <t>一、</t>
    </r>
    <r>
      <rPr>
        <sz val="12"/>
        <rFont val="Times New Roman"/>
        <charset val="134"/>
      </rPr>
      <t>2021</t>
    </r>
    <r>
      <rPr>
        <sz val="12"/>
        <rFont val="方正仿宋_GBK"/>
        <charset val="134"/>
      </rPr>
      <t>年发行预计执行数</t>
    </r>
  </si>
  <si>
    <t>A=B+D</t>
  </si>
  <si>
    <r>
      <rPr>
        <sz val="12"/>
        <rFont val="方正仿宋_GBK"/>
        <charset val="134"/>
      </rPr>
      <t>（一）一般债券</t>
    </r>
  </si>
  <si>
    <r>
      <rPr>
        <sz val="12"/>
        <rFont val="Times New Roman"/>
        <charset val="134"/>
      </rPr>
      <t xml:space="preserve">   </t>
    </r>
    <r>
      <rPr>
        <sz val="12"/>
        <rFont val="方正仿宋_GBK"/>
        <charset val="134"/>
      </rPr>
      <t>其中：再融资债券</t>
    </r>
  </si>
  <si>
    <r>
      <rPr>
        <sz val="12"/>
        <rFont val="方正仿宋_GBK"/>
        <charset val="134"/>
      </rPr>
      <t>（二）专项债券</t>
    </r>
  </si>
  <si>
    <t>D</t>
  </si>
  <si>
    <r>
      <rPr>
        <sz val="12"/>
        <rFont val="方正仿宋_GBK"/>
        <charset val="134"/>
      </rPr>
      <t>二、</t>
    </r>
    <r>
      <rPr>
        <sz val="12"/>
        <rFont val="Times New Roman"/>
        <charset val="134"/>
      </rPr>
      <t>2021</t>
    </r>
    <r>
      <rPr>
        <sz val="12"/>
        <rFont val="方正仿宋_GBK"/>
        <charset val="134"/>
      </rPr>
      <t>年还本支出预计执行数</t>
    </r>
  </si>
  <si>
    <t>F=G+H</t>
  </si>
  <si>
    <t>G</t>
  </si>
  <si>
    <t>H</t>
  </si>
  <si>
    <r>
      <rPr>
        <sz val="12"/>
        <rFont val="方正仿宋_GBK"/>
        <charset val="134"/>
      </rPr>
      <t>三、</t>
    </r>
    <r>
      <rPr>
        <sz val="12"/>
        <rFont val="Times New Roman"/>
        <charset val="134"/>
      </rPr>
      <t>2021</t>
    </r>
    <r>
      <rPr>
        <sz val="12"/>
        <rFont val="方正仿宋_GBK"/>
        <charset val="134"/>
      </rPr>
      <t>年付息支出预计执行数</t>
    </r>
  </si>
  <si>
    <t>I=J+K</t>
  </si>
  <si>
    <t>J</t>
  </si>
  <si>
    <t>K</t>
  </si>
  <si>
    <r>
      <rPr>
        <sz val="12"/>
        <rFont val="方正仿宋_GBK"/>
        <charset val="134"/>
      </rPr>
      <t>四、</t>
    </r>
    <r>
      <rPr>
        <sz val="12"/>
        <rFont val="Times New Roman"/>
        <charset val="134"/>
      </rPr>
      <t>2022</t>
    </r>
    <r>
      <rPr>
        <sz val="12"/>
        <rFont val="方正仿宋_GBK"/>
        <charset val="134"/>
      </rPr>
      <t>年还本支出预算数</t>
    </r>
  </si>
  <si>
    <t>L=M+O</t>
  </si>
  <si>
    <t>M</t>
  </si>
  <si>
    <r>
      <rPr>
        <sz val="12"/>
        <rFont val="Times New Roman"/>
        <charset val="134"/>
      </rPr>
      <t xml:space="preserve">   </t>
    </r>
    <r>
      <rPr>
        <sz val="12"/>
        <rFont val="方正仿宋_GBK"/>
        <charset val="134"/>
      </rPr>
      <t>其中：再融资</t>
    </r>
  </si>
  <si>
    <r>
      <rPr>
        <sz val="12"/>
        <rFont val="Times New Roman"/>
        <charset val="134"/>
      </rPr>
      <t xml:space="preserve">         </t>
    </r>
    <r>
      <rPr>
        <sz val="12"/>
        <rFont val="方正仿宋_GBK"/>
        <charset val="134"/>
      </rPr>
      <t>财政预算安排</t>
    </r>
    <r>
      <rPr>
        <sz val="12"/>
        <rFont val="Times New Roman"/>
        <charset val="134"/>
      </rPr>
      <t xml:space="preserve"> </t>
    </r>
  </si>
  <si>
    <t>N</t>
  </si>
  <si>
    <t>O</t>
  </si>
  <si>
    <r>
      <rPr>
        <sz val="12"/>
        <rFont val="Times New Roman"/>
        <charset val="134"/>
      </rPr>
      <t xml:space="preserve">         </t>
    </r>
    <r>
      <rPr>
        <sz val="12"/>
        <rFont val="方正仿宋_GBK"/>
        <charset val="134"/>
      </rPr>
      <t>财政预算安排</t>
    </r>
  </si>
  <si>
    <t>P</t>
  </si>
  <si>
    <r>
      <rPr>
        <sz val="12"/>
        <rFont val="方正仿宋_GBK"/>
        <charset val="134"/>
      </rPr>
      <t>五、</t>
    </r>
    <r>
      <rPr>
        <sz val="12"/>
        <rFont val="Times New Roman"/>
        <charset val="134"/>
      </rPr>
      <t>2022</t>
    </r>
    <r>
      <rPr>
        <sz val="12"/>
        <rFont val="方正仿宋_GBK"/>
        <charset val="134"/>
      </rPr>
      <t>年付息支出预算数</t>
    </r>
  </si>
  <si>
    <t>Q=R+S</t>
  </si>
  <si>
    <t>R</t>
  </si>
  <si>
    <t>S</t>
  </si>
  <si>
    <t>注：本表反映本地区上一年度地方政府债券（含再融资债券）发行及还本付息支出预计执行数、本年度地方政府债券还本付息预算数等。</t>
  </si>
  <si>
    <r>
      <rPr>
        <sz val="14"/>
        <color theme="1"/>
        <rFont val="方正黑体_GBK"/>
        <charset val="134"/>
      </rPr>
      <t>表</t>
    </r>
    <r>
      <rPr>
        <sz val="14"/>
        <color theme="1"/>
        <rFont val="Times New Roman"/>
        <charset val="134"/>
      </rPr>
      <t>39</t>
    </r>
  </si>
  <si>
    <t>2022年地方政府债务限额提前下达情况表</t>
  </si>
  <si>
    <r>
      <rPr>
        <b/>
        <sz val="12"/>
        <rFont val="方正仿宋_GBK"/>
        <charset val="134"/>
      </rPr>
      <t>项目</t>
    </r>
  </si>
  <si>
    <r>
      <rPr>
        <b/>
        <sz val="12"/>
        <rFont val="方正仿宋_GBK"/>
        <charset val="134"/>
      </rPr>
      <t>下级</t>
    </r>
  </si>
  <si>
    <r>
      <rPr>
        <b/>
        <sz val="12"/>
        <rFont val="方正仿宋_GBK"/>
        <charset val="134"/>
      </rPr>
      <t>一：</t>
    </r>
    <r>
      <rPr>
        <b/>
        <sz val="12"/>
        <rFont val="Times New Roman"/>
        <charset val="134"/>
      </rPr>
      <t>2021</t>
    </r>
    <r>
      <rPr>
        <b/>
        <sz val="12"/>
        <rFont val="方正仿宋_GBK"/>
        <charset val="134"/>
      </rPr>
      <t>年地方政府债务限额</t>
    </r>
  </si>
  <si>
    <r>
      <rPr>
        <sz val="12"/>
        <rFont val="方正仿宋_GBK"/>
        <charset val="134"/>
      </rPr>
      <t>其中：</t>
    </r>
    <r>
      <rPr>
        <sz val="12"/>
        <rFont val="Times New Roman"/>
        <charset val="134"/>
      </rPr>
      <t xml:space="preserve"> </t>
    </r>
    <r>
      <rPr>
        <sz val="12"/>
        <rFont val="方正仿宋_GBK"/>
        <charset val="134"/>
      </rPr>
      <t>一般债务限额</t>
    </r>
  </si>
  <si>
    <r>
      <rPr>
        <sz val="12"/>
        <rFont val="Times New Roman"/>
        <charset val="134"/>
      </rPr>
      <t xml:space="preserve">       </t>
    </r>
    <r>
      <rPr>
        <sz val="12"/>
        <rFont val="方正仿宋_GBK"/>
        <charset val="134"/>
      </rPr>
      <t>专项债务限额</t>
    </r>
  </si>
  <si>
    <r>
      <rPr>
        <b/>
        <sz val="12"/>
        <rFont val="方正仿宋_GBK"/>
        <charset val="134"/>
      </rPr>
      <t>二：提前下达的</t>
    </r>
    <r>
      <rPr>
        <b/>
        <sz val="12"/>
        <rFont val="Times New Roman"/>
        <charset val="134"/>
      </rPr>
      <t>2022</t>
    </r>
    <r>
      <rPr>
        <b/>
        <sz val="12"/>
        <rFont val="方正仿宋_GBK"/>
        <charset val="134"/>
      </rPr>
      <t>年地方政府债务限额</t>
    </r>
  </si>
  <si>
    <r>
      <rPr>
        <sz val="12"/>
        <rFont val="方正仿宋_GBK"/>
        <charset val="134"/>
      </rPr>
      <t>注：</t>
    </r>
    <r>
      <rPr>
        <sz val="12"/>
        <rFont val="Times New Roman"/>
        <charset val="134"/>
      </rPr>
      <t>1.</t>
    </r>
    <r>
      <rPr>
        <sz val="12"/>
        <rFont val="方正仿宋_GBK"/>
        <charset val="134"/>
      </rPr>
      <t>本表反映本地区及本级预算中列示提前下达的新增地方政府债务限额情况。</t>
    </r>
  </si>
  <si>
    <r>
      <rPr>
        <sz val="12"/>
        <rFont val="Times New Roman"/>
        <charset val="134"/>
      </rPr>
      <t xml:space="preserve">        2.</t>
    </r>
    <r>
      <rPr>
        <sz val="12"/>
        <rFont val="方正仿宋_GBK"/>
        <charset val="134"/>
      </rPr>
      <t>未下达</t>
    </r>
    <r>
      <rPr>
        <sz val="12"/>
        <rFont val="Times New Roman"/>
        <charset val="134"/>
      </rPr>
      <t>2022</t>
    </r>
    <r>
      <rPr>
        <sz val="12"/>
        <rFont val="方正仿宋_GBK"/>
        <charset val="134"/>
      </rPr>
      <t>年提前下达额度。</t>
    </r>
  </si>
  <si>
    <t>表40</t>
  </si>
  <si>
    <t>2022年年初新增地方政府债券资金安排表</t>
  </si>
  <si>
    <r>
      <rPr>
        <b/>
        <sz val="12"/>
        <rFont val="方正仿宋_GBK"/>
        <charset val="134"/>
      </rPr>
      <t>序号</t>
    </r>
  </si>
  <si>
    <r>
      <rPr>
        <b/>
        <sz val="12"/>
        <rFont val="方正仿宋_GBK"/>
        <charset val="134"/>
      </rPr>
      <t>项目名称</t>
    </r>
  </si>
  <si>
    <r>
      <rPr>
        <b/>
        <sz val="12"/>
        <rFont val="方正仿宋_GBK"/>
        <charset val="134"/>
      </rPr>
      <t>项目类型</t>
    </r>
  </si>
  <si>
    <r>
      <rPr>
        <b/>
        <sz val="12"/>
        <rFont val="方正仿宋_GBK"/>
        <charset val="134"/>
      </rPr>
      <t>项目主管部门</t>
    </r>
  </si>
  <si>
    <r>
      <rPr>
        <b/>
        <sz val="12"/>
        <rFont val="方正仿宋_GBK"/>
        <charset val="134"/>
      </rPr>
      <t>债券性质</t>
    </r>
  </si>
  <si>
    <r>
      <rPr>
        <b/>
        <sz val="12"/>
        <rFont val="方正仿宋_GBK"/>
        <charset val="134"/>
      </rPr>
      <t>债券规模</t>
    </r>
  </si>
  <si>
    <r>
      <rPr>
        <sz val="12"/>
        <rFont val="方正仿宋_GBK"/>
        <charset val="134"/>
      </rPr>
      <t>注：</t>
    </r>
    <r>
      <rPr>
        <sz val="12"/>
        <rFont val="Times New Roman"/>
        <charset val="134"/>
      </rPr>
      <t>1.</t>
    </r>
    <r>
      <rPr>
        <sz val="12"/>
        <rFont val="方正仿宋_GBK"/>
        <charset val="134"/>
      </rPr>
      <t>本表反映本级当年提前下达的新增地方政府债券资金使用安排。</t>
    </r>
  </si>
  <si>
    <r>
      <rPr>
        <sz val="12"/>
        <rFont val="Times New Roman"/>
        <charset val="134"/>
      </rPr>
      <t xml:space="preserve">        2.2022</t>
    </r>
    <r>
      <rPr>
        <sz val="12"/>
        <rFont val="方正仿宋_GBK"/>
        <charset val="134"/>
      </rPr>
      <t>年提前下达额度未下达。</t>
    </r>
  </si>
</sst>
</file>

<file path=xl/styles.xml><?xml version="1.0" encoding="utf-8"?>
<styleSheet xmlns="http://schemas.openxmlformats.org/spreadsheetml/2006/main">
  <numFmts count="13">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
    <numFmt numFmtId="177" formatCode="#,##0.000000"/>
    <numFmt numFmtId="178" formatCode="0.0_ "/>
    <numFmt numFmtId="179" formatCode="#,##0_);[Red]\(#,##0\)"/>
    <numFmt numFmtId="180" formatCode="0_ "/>
    <numFmt numFmtId="181" formatCode="_ * #,##0_ ;_ * \-#,##0_ ;_ * &quot;-&quot;??_ ;_ @_ "/>
    <numFmt numFmtId="182" formatCode="0.0%"/>
    <numFmt numFmtId="183" formatCode="0_);[Red]\(0\)"/>
    <numFmt numFmtId="184" formatCode="#,##0_ "/>
  </numFmts>
  <fonts count="133">
    <font>
      <sz val="11"/>
      <color theme="1"/>
      <name val="等线"/>
      <charset val="134"/>
      <scheme val="minor"/>
    </font>
    <font>
      <sz val="11"/>
      <color indexed="8"/>
      <name val="Times New Roman"/>
      <charset val="134"/>
    </font>
    <font>
      <sz val="16"/>
      <color indexed="8"/>
      <name val="Times New Roman"/>
      <charset val="134"/>
    </font>
    <font>
      <sz val="14"/>
      <color theme="1"/>
      <name val="方正黑体_GBK"/>
      <charset val="134"/>
    </font>
    <font>
      <sz val="14"/>
      <color theme="1"/>
      <name val="Times New Roman"/>
      <charset val="134"/>
    </font>
    <font>
      <b/>
      <sz val="16"/>
      <name val="方正仿宋_GBK"/>
      <charset val="134"/>
    </font>
    <font>
      <sz val="11"/>
      <name val="Times New Roman"/>
      <charset val="134"/>
    </font>
    <font>
      <b/>
      <sz val="12"/>
      <name val="Times New Roman"/>
      <charset val="134"/>
    </font>
    <font>
      <sz val="12"/>
      <name val="Times New Roman"/>
      <charset val="134"/>
    </font>
    <font>
      <sz val="9"/>
      <name val="Times New Roman"/>
      <charset val="134"/>
    </font>
    <font>
      <sz val="12"/>
      <name val="方正仿宋_GBK"/>
      <charset val="134"/>
    </font>
    <font>
      <b/>
      <sz val="11"/>
      <name val="Times New Roman"/>
      <charset val="134"/>
    </font>
    <font>
      <sz val="12"/>
      <color indexed="8"/>
      <name val="Times New Roman"/>
      <charset val="134"/>
    </font>
    <font>
      <b/>
      <sz val="18"/>
      <name val="方正仿宋_GBK"/>
      <charset val="134"/>
    </font>
    <font>
      <b/>
      <sz val="11"/>
      <name val="方正仿宋_GBK"/>
      <charset val="134"/>
    </font>
    <font>
      <b/>
      <sz val="14"/>
      <name val="方正仿宋_GBK"/>
      <charset val="134"/>
    </font>
    <font>
      <b/>
      <sz val="12"/>
      <color rgb="FF000000"/>
      <name val="方正仿宋_GBK"/>
      <charset val="134"/>
    </font>
    <font>
      <sz val="11"/>
      <name val="宋体"/>
      <charset val="134"/>
    </font>
    <font>
      <sz val="14"/>
      <name val="Times New Roman"/>
      <charset val="134"/>
    </font>
    <font>
      <b/>
      <sz val="12"/>
      <color rgb="FF000000"/>
      <name val="Times New Roman"/>
      <charset val="134"/>
    </font>
    <font>
      <sz val="12"/>
      <name val="宋体"/>
      <charset val="134"/>
    </font>
    <font>
      <b/>
      <sz val="18"/>
      <color theme="1"/>
      <name val="Times New Roman"/>
      <charset val="134"/>
    </font>
    <font>
      <sz val="11"/>
      <color theme="1"/>
      <name val="Times New Roman"/>
      <charset val="134"/>
    </font>
    <font>
      <b/>
      <sz val="14"/>
      <name val="Times New Roman"/>
      <charset val="134"/>
    </font>
    <font>
      <b/>
      <sz val="12"/>
      <color theme="1"/>
      <name val="Times New Roman"/>
      <charset val="134"/>
    </font>
    <font>
      <sz val="12"/>
      <color theme="1"/>
      <name val="Times New Roman"/>
      <charset val="134"/>
    </font>
    <font>
      <b/>
      <sz val="10"/>
      <color theme="1"/>
      <name val="Times New Roman"/>
      <charset val="134"/>
    </font>
    <font>
      <b/>
      <sz val="11"/>
      <color theme="1"/>
      <name val="Times New Roman"/>
      <charset val="134"/>
    </font>
    <font>
      <sz val="10"/>
      <color theme="1"/>
      <name val="Times New Roman"/>
      <charset val="134"/>
    </font>
    <font>
      <sz val="10"/>
      <name val="Times New Roman"/>
      <charset val="134"/>
    </font>
    <font>
      <b/>
      <sz val="16"/>
      <name val="Times New Roman"/>
      <charset val="134"/>
    </font>
    <font>
      <sz val="16"/>
      <name val="Times New Roman"/>
      <charset val="134"/>
    </font>
    <font>
      <b/>
      <sz val="18"/>
      <color indexed="8"/>
      <name val="Times New Roman"/>
      <charset val="134"/>
    </font>
    <font>
      <b/>
      <sz val="14"/>
      <color indexed="8"/>
      <name val="Times New Roman"/>
      <charset val="134"/>
    </font>
    <font>
      <b/>
      <sz val="12"/>
      <color indexed="8"/>
      <name val="Times New Roman"/>
      <charset val="134"/>
    </font>
    <font>
      <sz val="12"/>
      <name val="仿宋_GB2312"/>
      <charset val="134"/>
    </font>
    <font>
      <b/>
      <sz val="18"/>
      <color theme="1"/>
      <name val="方正仿宋_GBK"/>
      <charset val="134"/>
    </font>
    <font>
      <b/>
      <sz val="16"/>
      <color theme="1"/>
      <name val="Times New Roman"/>
      <charset val="134"/>
    </font>
    <font>
      <sz val="12"/>
      <color indexed="8"/>
      <name val="方正仿宋_GBK"/>
      <charset val="134"/>
    </font>
    <font>
      <sz val="12"/>
      <color theme="1"/>
      <name val="方正仿宋_GBK"/>
      <charset val="134"/>
    </font>
    <font>
      <sz val="11"/>
      <name val="方正仿宋_GBK"/>
      <charset val="134"/>
    </font>
    <font>
      <sz val="11"/>
      <color theme="1"/>
      <name val="方正仿宋_GBK"/>
      <charset val="134"/>
    </font>
    <font>
      <b/>
      <sz val="14"/>
      <color theme="1"/>
      <name val="方正仿宋_GBK"/>
      <charset val="134"/>
    </font>
    <font>
      <sz val="14"/>
      <color theme="1"/>
      <name val="方正仿宋_GBK"/>
      <charset val="134"/>
    </font>
    <font>
      <sz val="14"/>
      <name val="方正仿宋_GBK"/>
      <charset val="134"/>
    </font>
    <font>
      <b/>
      <sz val="16"/>
      <color indexed="8"/>
      <name val="方正仿宋_GBK"/>
      <charset val="134"/>
    </font>
    <font>
      <b/>
      <sz val="11"/>
      <color theme="1"/>
      <name val="方正仿宋_GBK"/>
      <charset val="134"/>
    </font>
    <font>
      <b/>
      <sz val="12"/>
      <name val="方正仿宋_GBK"/>
      <charset val="134"/>
    </font>
    <font>
      <sz val="14"/>
      <name val="方正黑体_GBK"/>
      <charset val="134"/>
    </font>
    <font>
      <b/>
      <sz val="19"/>
      <name val="方正仿宋_GBK"/>
      <charset val="134"/>
    </font>
    <font>
      <sz val="19"/>
      <name val="方正仿宋_GBK"/>
      <charset val="134"/>
    </font>
    <font>
      <sz val="12"/>
      <color theme="1"/>
      <name val="等线"/>
      <charset val="134"/>
      <scheme val="minor"/>
    </font>
    <font>
      <b/>
      <sz val="19"/>
      <color theme="1"/>
      <name val="方正仿宋_GBK"/>
      <charset val="134"/>
    </font>
    <font>
      <b/>
      <sz val="12"/>
      <color theme="1"/>
      <name val="方正仿宋_GBK"/>
      <charset val="134"/>
    </font>
    <font>
      <sz val="9"/>
      <name val="宋体"/>
      <charset val="134"/>
    </font>
    <font>
      <sz val="12"/>
      <name val="MS Serif"/>
      <charset val="134"/>
    </font>
    <font>
      <b/>
      <sz val="19"/>
      <name val="Times New Roman"/>
      <charset val="134"/>
    </font>
    <font>
      <sz val="16"/>
      <color theme="1"/>
      <name val="Times New Roman"/>
      <charset val="134"/>
    </font>
    <font>
      <sz val="10"/>
      <color indexed="8"/>
      <name val="方正仿宋_GBK"/>
      <charset val="134"/>
    </font>
    <font>
      <sz val="9"/>
      <color indexed="58"/>
      <name val="宋体"/>
      <charset val="134"/>
    </font>
    <font>
      <b/>
      <sz val="18"/>
      <color theme="1"/>
      <name val="等线"/>
      <charset val="134"/>
      <scheme val="minor"/>
    </font>
    <font>
      <sz val="14"/>
      <name val="黑体"/>
      <charset val="134"/>
    </font>
    <font>
      <b/>
      <sz val="10"/>
      <color theme="1"/>
      <name val="等线"/>
      <charset val="134"/>
      <scheme val="minor"/>
    </font>
    <font>
      <sz val="10"/>
      <color theme="1"/>
      <name val="等线"/>
      <charset val="134"/>
      <scheme val="minor"/>
    </font>
    <font>
      <sz val="10"/>
      <name val="等线"/>
      <charset val="134"/>
      <scheme val="minor"/>
    </font>
    <font>
      <b/>
      <sz val="16"/>
      <color indexed="8"/>
      <name val="Times New Roman"/>
      <charset val="134"/>
    </font>
    <font>
      <b/>
      <sz val="14"/>
      <color theme="1"/>
      <name val="Times New Roman"/>
      <charset val="134"/>
    </font>
    <font>
      <sz val="12"/>
      <name val="黑体"/>
      <charset val="134"/>
    </font>
    <font>
      <b/>
      <sz val="11"/>
      <name val="宋体"/>
      <charset val="134"/>
    </font>
    <font>
      <sz val="12"/>
      <color rgb="FF000000"/>
      <name val="Times New Roman"/>
      <charset val="134"/>
    </font>
    <font>
      <b/>
      <sz val="18"/>
      <name val="Times New Roman"/>
      <charset val="134"/>
    </font>
    <font>
      <sz val="14"/>
      <name val="方正仿宋简体"/>
      <charset val="134"/>
    </font>
    <font>
      <sz val="18"/>
      <name val="等线"/>
      <charset val="134"/>
      <scheme val="minor"/>
    </font>
    <font>
      <sz val="11"/>
      <name val="等线"/>
      <charset val="134"/>
      <scheme val="minor"/>
    </font>
    <font>
      <b/>
      <sz val="12"/>
      <name val="宋体"/>
      <charset val="134"/>
    </font>
    <font>
      <b/>
      <sz val="19"/>
      <color theme="1"/>
      <name val="Times New Roman"/>
      <charset val="134"/>
    </font>
    <font>
      <sz val="18"/>
      <color theme="1"/>
      <name val="Times New Roman"/>
      <charset val="134"/>
    </font>
    <font>
      <sz val="14"/>
      <color theme="1"/>
      <name val="宋体"/>
      <charset val="134"/>
    </font>
    <font>
      <sz val="18"/>
      <color rgb="FF000000"/>
      <name val="Times New Roman"/>
      <charset val="134"/>
    </font>
    <font>
      <sz val="16"/>
      <color rgb="FF000000"/>
      <name val="Times New Roman"/>
      <charset val="134"/>
    </font>
    <font>
      <b/>
      <sz val="14"/>
      <color theme="1"/>
      <name val="方正楷体_GBK"/>
      <charset val="134"/>
    </font>
    <font>
      <sz val="16.5"/>
      <color theme="1"/>
      <name val="方正黑体_GBK"/>
      <charset val="134"/>
    </font>
    <font>
      <sz val="22"/>
      <color theme="1"/>
      <name val="方正小标宋_GBK"/>
      <charset val="134"/>
    </font>
    <font>
      <sz val="22"/>
      <color theme="1"/>
      <name val="华文中宋"/>
      <charset val="134"/>
    </font>
    <font>
      <b/>
      <sz val="11"/>
      <color indexed="52"/>
      <name val="宋体"/>
      <charset val="134"/>
    </font>
    <font>
      <b/>
      <sz val="15"/>
      <color indexed="56"/>
      <name val="宋体"/>
      <charset val="134"/>
    </font>
    <font>
      <b/>
      <sz val="18"/>
      <color indexed="56"/>
      <name val="宋体"/>
      <charset val="134"/>
    </font>
    <font>
      <sz val="11"/>
      <color theme="1"/>
      <name val="等线"/>
      <charset val="0"/>
      <scheme val="minor"/>
    </font>
    <font>
      <sz val="11"/>
      <color rgb="FFFF0000"/>
      <name val="等线"/>
      <charset val="0"/>
      <scheme val="minor"/>
    </font>
    <font>
      <b/>
      <sz val="11"/>
      <color rgb="FFFFFFFF"/>
      <name val="等线"/>
      <charset val="0"/>
      <scheme val="minor"/>
    </font>
    <font>
      <b/>
      <sz val="13"/>
      <color theme="3"/>
      <name val="等线"/>
      <charset val="134"/>
      <scheme val="minor"/>
    </font>
    <font>
      <sz val="11"/>
      <color theme="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rgb="FFFA7D00"/>
      <name val="等线"/>
      <charset val="0"/>
      <scheme val="minor"/>
    </font>
    <font>
      <b/>
      <sz val="11"/>
      <color theme="1"/>
      <name val="等线"/>
      <charset val="0"/>
      <scheme val="minor"/>
    </font>
    <font>
      <b/>
      <sz val="18"/>
      <color theme="3"/>
      <name val="等线"/>
      <charset val="134"/>
      <scheme val="minor"/>
    </font>
    <font>
      <u/>
      <sz val="11"/>
      <color rgb="FF0000FF"/>
      <name val="等线"/>
      <charset val="0"/>
      <scheme val="minor"/>
    </font>
    <font>
      <b/>
      <sz val="11"/>
      <color rgb="FF3F3F3F"/>
      <name val="等线"/>
      <charset val="0"/>
      <scheme val="minor"/>
    </font>
    <font>
      <b/>
      <sz val="15"/>
      <color theme="3"/>
      <name val="等线"/>
      <charset val="134"/>
      <scheme val="minor"/>
    </font>
    <font>
      <b/>
      <sz val="11"/>
      <color indexed="63"/>
      <name val="宋体"/>
      <charset val="134"/>
    </font>
    <font>
      <sz val="10"/>
      <name val="Arial"/>
      <charset val="134"/>
    </font>
    <font>
      <sz val="11"/>
      <color rgb="FF006100"/>
      <name val="等线"/>
      <charset val="0"/>
      <scheme val="minor"/>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8"/>
      <name val="等线"/>
      <charset val="134"/>
      <scheme val="minor"/>
    </font>
    <font>
      <sz val="11"/>
      <color indexed="52"/>
      <name val="宋体"/>
      <charset val="134"/>
    </font>
    <font>
      <sz val="10"/>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b/>
      <sz val="10"/>
      <color theme="1"/>
      <name val="等线"/>
      <charset val="134"/>
    </font>
    <font>
      <b/>
      <sz val="18"/>
      <color indexed="8"/>
      <name val="方正仿宋_GBK"/>
      <charset val="134"/>
    </font>
    <font>
      <sz val="11"/>
      <color indexed="8"/>
      <name val="方正仿宋_GBK"/>
      <charset val="134"/>
    </font>
    <font>
      <b/>
      <sz val="14"/>
      <color indexed="8"/>
      <name val="方正仿宋_GBK"/>
      <charset val="134"/>
    </font>
    <font>
      <b/>
      <sz val="16"/>
      <color theme="1"/>
      <name val="方正仿宋_GBK"/>
      <charset val="134"/>
    </font>
    <font>
      <sz val="11"/>
      <color theme="1"/>
      <name val="宋体"/>
      <charset val="134"/>
    </font>
    <font>
      <sz val="16"/>
      <color theme="1"/>
      <name val="方正仿宋_GBK"/>
      <charset val="134"/>
    </font>
    <font>
      <b/>
      <sz val="12"/>
      <color indexed="8"/>
      <name val="方正仿宋_GBK"/>
      <charset val="134"/>
    </font>
    <font>
      <sz val="18"/>
      <color rgb="FF000000"/>
      <name val="华文中宋"/>
      <charset val="134"/>
    </font>
    <font>
      <sz val="16"/>
      <color rgb="FF000000"/>
      <name val="方正黑体_GBK"/>
      <charset val="134"/>
    </font>
    <font>
      <sz val="22"/>
      <color theme="1"/>
      <name val="Times New Roman"/>
      <charset val="134"/>
    </font>
  </fonts>
  <fills count="4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FF"/>
        <bgColor indexed="64"/>
      </patternFill>
    </fill>
    <fill>
      <patternFill patternType="solid">
        <fgColor indexed="22"/>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indexed="43"/>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147">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0" fillId="0" borderId="0"/>
    <xf numFmtId="0" fontId="87" fillId="18" borderId="0" applyNumberFormat="0" applyBorder="0" applyAlignment="0" applyProtection="0">
      <alignment vertical="center"/>
    </xf>
    <xf numFmtId="0" fontId="93" fillId="14" borderId="16" applyNumberFormat="0" applyAlignment="0" applyProtection="0">
      <alignment vertical="center"/>
    </xf>
    <xf numFmtId="41" fontId="0" fillId="0" borderId="0" applyFont="0" applyFill="0" applyBorder="0" applyAlignment="0" applyProtection="0">
      <alignment vertical="center"/>
    </xf>
    <xf numFmtId="0" fontId="87" fillId="10" borderId="0" applyNumberFormat="0" applyBorder="0" applyAlignment="0" applyProtection="0">
      <alignment vertical="center"/>
    </xf>
    <xf numFmtId="0" fontId="84" fillId="6" borderId="12" applyNumberFormat="0" applyAlignment="0" applyProtection="0">
      <alignment vertical="center"/>
    </xf>
    <xf numFmtId="0" fontId="98" fillId="22" borderId="0" applyNumberFormat="0" applyBorder="0" applyAlignment="0" applyProtection="0">
      <alignment vertical="center"/>
    </xf>
    <xf numFmtId="43" fontId="0" fillId="0" borderId="0" applyFont="0" applyFill="0" applyBorder="0" applyAlignment="0" applyProtection="0">
      <alignment vertical="center"/>
    </xf>
    <xf numFmtId="0" fontId="86" fillId="0" borderId="0" applyNumberFormat="0" applyFill="0" applyBorder="0" applyAlignment="0" applyProtection="0">
      <alignment vertical="center"/>
    </xf>
    <xf numFmtId="0" fontId="91" fillId="25" borderId="0" applyNumberFormat="0" applyBorder="0" applyAlignment="0" applyProtection="0">
      <alignment vertical="center"/>
    </xf>
    <xf numFmtId="0" fontId="102" fillId="0" borderId="0" applyNumberFormat="0" applyFill="0" applyBorder="0" applyAlignment="0" applyProtection="0">
      <alignment vertical="center"/>
    </xf>
    <xf numFmtId="9" fontId="0" fillId="0" borderId="0" applyFont="0" applyFill="0" applyBorder="0" applyAlignment="0" applyProtection="0">
      <alignment vertical="center"/>
    </xf>
    <xf numFmtId="0" fontId="97" fillId="0" borderId="0" applyNumberFormat="0" applyFill="0" applyBorder="0" applyAlignment="0" applyProtection="0">
      <alignment vertical="center"/>
    </xf>
    <xf numFmtId="0" fontId="0" fillId="29" borderId="20" applyNumberFormat="0" applyFont="0" applyAlignment="0" applyProtection="0">
      <alignment vertical="center"/>
    </xf>
    <xf numFmtId="0" fontId="20" fillId="0" borderId="0">
      <alignment vertical="center"/>
    </xf>
    <xf numFmtId="9" fontId="0" fillId="0" borderId="0" applyFont="0" applyFill="0" applyBorder="0" applyAlignment="0" applyProtection="0">
      <alignment vertical="center"/>
    </xf>
    <xf numFmtId="0" fontId="91" fillId="13" borderId="0" applyNumberFormat="0" applyBorder="0" applyAlignment="0" applyProtection="0">
      <alignment vertical="center"/>
    </xf>
    <xf numFmtId="0" fontId="96"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20" fillId="0" borderId="0">
      <alignment vertical="center"/>
    </xf>
    <xf numFmtId="0" fontId="106" fillId="0" borderId="0"/>
    <xf numFmtId="0" fontId="0" fillId="0" borderId="0">
      <alignment vertical="center"/>
    </xf>
    <xf numFmtId="0" fontId="95" fillId="0" borderId="0" applyNumberFormat="0" applyFill="0" applyBorder="0" applyAlignment="0" applyProtection="0">
      <alignment vertical="center"/>
    </xf>
    <xf numFmtId="9" fontId="20" fillId="0" borderId="0" applyFont="0" applyFill="0" applyBorder="0" applyAlignment="0" applyProtection="0"/>
    <xf numFmtId="0" fontId="104" fillId="0" borderId="15" applyNumberFormat="0" applyFill="0" applyAlignment="0" applyProtection="0">
      <alignment vertical="center"/>
    </xf>
    <xf numFmtId="0" fontId="90" fillId="0" borderId="15" applyNumberFormat="0" applyFill="0" applyAlignment="0" applyProtection="0">
      <alignment vertical="center"/>
    </xf>
    <xf numFmtId="0" fontId="91" fillId="24" borderId="0" applyNumberFormat="0" applyBorder="0" applyAlignment="0" applyProtection="0">
      <alignment vertical="center"/>
    </xf>
    <xf numFmtId="0" fontId="96" fillId="0" borderId="18" applyNumberFormat="0" applyFill="0" applyAlignment="0" applyProtection="0">
      <alignment vertical="center"/>
    </xf>
    <xf numFmtId="0" fontId="91" fillId="23" borderId="0" applyNumberFormat="0" applyBorder="0" applyAlignment="0" applyProtection="0">
      <alignment vertical="center"/>
    </xf>
    <xf numFmtId="0" fontId="103" fillId="17" borderId="21" applyNumberFormat="0" applyAlignment="0" applyProtection="0">
      <alignment vertical="center"/>
    </xf>
    <xf numFmtId="0" fontId="94" fillId="17" borderId="16" applyNumberFormat="0" applyAlignment="0" applyProtection="0">
      <alignment vertical="center"/>
    </xf>
    <xf numFmtId="0" fontId="89" fillId="9" borderId="14" applyNumberFormat="0" applyAlignment="0" applyProtection="0">
      <alignment vertical="center"/>
    </xf>
    <xf numFmtId="0" fontId="87" fillId="16" borderId="0" applyNumberFormat="0" applyBorder="0" applyAlignment="0" applyProtection="0">
      <alignment vertical="center"/>
    </xf>
    <xf numFmtId="0" fontId="91" fillId="28" borderId="0" applyNumberFormat="0" applyBorder="0" applyAlignment="0" applyProtection="0">
      <alignment vertical="center"/>
    </xf>
    <xf numFmtId="0" fontId="99" fillId="0" borderId="17" applyNumberFormat="0" applyFill="0" applyAlignment="0" applyProtection="0">
      <alignment vertical="center"/>
    </xf>
    <xf numFmtId="0" fontId="100" fillId="0" borderId="19" applyNumberFormat="0" applyFill="0" applyAlignment="0" applyProtection="0">
      <alignment vertical="center"/>
    </xf>
    <xf numFmtId="0" fontId="107" fillId="36" borderId="0" applyNumberFormat="0" applyBorder="0" applyAlignment="0" applyProtection="0">
      <alignment vertical="center"/>
    </xf>
    <xf numFmtId="0" fontId="92" fillId="12" borderId="0" applyNumberFormat="0" applyBorder="0" applyAlignment="0" applyProtection="0">
      <alignment vertical="center"/>
    </xf>
    <xf numFmtId="0" fontId="0" fillId="0" borderId="0">
      <alignment vertical="center"/>
    </xf>
    <xf numFmtId="0" fontId="85" fillId="0" borderId="13" applyNumberFormat="0" applyFill="0" applyAlignment="0" applyProtection="0">
      <alignment vertical="center"/>
    </xf>
    <xf numFmtId="0" fontId="87" fillId="35" borderId="0" applyNumberFormat="0" applyBorder="0" applyAlignment="0" applyProtection="0">
      <alignment vertical="center"/>
    </xf>
    <xf numFmtId="0" fontId="91" fillId="32" borderId="0" applyNumberFormat="0" applyBorder="0" applyAlignment="0" applyProtection="0">
      <alignment vertical="center"/>
    </xf>
    <xf numFmtId="0" fontId="87" fillId="15" borderId="0" applyNumberFormat="0" applyBorder="0" applyAlignment="0" applyProtection="0">
      <alignment vertical="center"/>
    </xf>
    <xf numFmtId="0" fontId="87" fillId="8" borderId="0" applyNumberFormat="0" applyBorder="0" applyAlignment="0" applyProtection="0">
      <alignment vertical="center"/>
    </xf>
    <xf numFmtId="0" fontId="87" fillId="34" borderId="0" applyNumberFormat="0" applyBorder="0" applyAlignment="0" applyProtection="0">
      <alignment vertical="center"/>
    </xf>
    <xf numFmtId="0" fontId="105" fillId="6" borderId="22" applyNumberFormat="0" applyAlignment="0" applyProtection="0">
      <alignment vertical="center"/>
    </xf>
    <xf numFmtId="0" fontId="87" fillId="21" borderId="0" applyNumberFormat="0" applyBorder="0" applyAlignment="0" applyProtection="0">
      <alignment vertical="center"/>
    </xf>
    <xf numFmtId="0" fontId="91" fillId="31" borderId="0" applyNumberFormat="0" applyBorder="0" applyAlignment="0" applyProtection="0">
      <alignment vertical="center"/>
    </xf>
    <xf numFmtId="41" fontId="20" fillId="0" borderId="0" applyFont="0" applyFill="0" applyBorder="0" applyAlignment="0" applyProtection="0"/>
    <xf numFmtId="0" fontId="91" fillId="27" borderId="0" applyNumberFormat="0" applyBorder="0" applyAlignment="0" applyProtection="0">
      <alignment vertical="center"/>
    </xf>
    <xf numFmtId="41" fontId="0" fillId="0" borderId="0" applyFont="0" applyFill="0" applyBorder="0" applyAlignment="0" applyProtection="0">
      <alignment vertical="center"/>
    </xf>
    <xf numFmtId="0" fontId="87" fillId="33" borderId="0" applyNumberFormat="0" applyBorder="0" applyAlignment="0" applyProtection="0">
      <alignment vertical="center"/>
    </xf>
    <xf numFmtId="0" fontId="87" fillId="20" borderId="0" applyNumberFormat="0" applyBorder="0" applyAlignment="0" applyProtection="0">
      <alignment vertical="center"/>
    </xf>
    <xf numFmtId="0" fontId="91" fillId="26" borderId="0" applyNumberFormat="0" applyBorder="0" applyAlignment="0" applyProtection="0">
      <alignment vertical="center"/>
    </xf>
    <xf numFmtId="41" fontId="20" fillId="0" borderId="0" applyFont="0" applyFill="0" applyBorder="0" applyAlignment="0" applyProtection="0"/>
    <xf numFmtId="0" fontId="87" fillId="19" borderId="0" applyNumberFormat="0" applyBorder="0" applyAlignment="0" applyProtection="0">
      <alignment vertical="center"/>
    </xf>
    <xf numFmtId="0" fontId="91" fillId="11" borderId="0" applyNumberFormat="0" applyBorder="0" applyAlignment="0" applyProtection="0">
      <alignment vertical="center"/>
    </xf>
    <xf numFmtId="0" fontId="91" fillId="30" borderId="0" applyNumberFormat="0" applyBorder="0" applyAlignment="0" applyProtection="0">
      <alignment vertical="center"/>
    </xf>
    <xf numFmtId="41" fontId="20" fillId="0" borderId="0" applyFont="0" applyFill="0" applyBorder="0" applyAlignment="0" applyProtection="0"/>
    <xf numFmtId="0" fontId="108" fillId="37" borderId="0" applyNumberFormat="0" applyBorder="0" applyAlignment="0" applyProtection="0">
      <alignment vertical="center"/>
    </xf>
    <xf numFmtId="0" fontId="87" fillId="7" borderId="0" applyNumberFormat="0" applyBorder="0" applyAlignment="0" applyProtection="0">
      <alignment vertical="center"/>
    </xf>
    <xf numFmtId="0" fontId="91" fillId="38" borderId="0" applyNumberFormat="0" applyBorder="0" applyAlignment="0" applyProtection="0">
      <alignment vertical="center"/>
    </xf>
    <xf numFmtId="0" fontId="20" fillId="0" borderId="0">
      <alignment vertical="center"/>
    </xf>
    <xf numFmtId="0" fontId="20" fillId="0" borderId="0">
      <alignment vertical="center"/>
    </xf>
    <xf numFmtId="0" fontId="106" fillId="0" borderId="0" applyBorder="0">
      <alignment vertical="center"/>
    </xf>
    <xf numFmtId="9" fontId="0" fillId="0" borderId="0" applyFont="0" applyFill="0" applyBorder="0" applyAlignment="0" applyProtection="0">
      <alignment vertical="center"/>
    </xf>
    <xf numFmtId="0" fontId="109" fillId="0" borderId="23" applyNumberFormat="0" applyFill="0" applyAlignment="0" applyProtection="0">
      <alignment vertical="center"/>
    </xf>
    <xf numFmtId="0" fontId="110" fillId="0" borderId="24" applyNumberFormat="0" applyFill="0" applyAlignment="0" applyProtection="0">
      <alignment vertical="center"/>
    </xf>
    <xf numFmtId="0" fontId="110" fillId="0" borderId="0" applyNumberFormat="0" applyFill="0" applyBorder="0" applyAlignment="0" applyProtection="0">
      <alignment vertical="center"/>
    </xf>
    <xf numFmtId="0" fontId="111" fillId="39" borderId="0" applyNumberFormat="0" applyBorder="0" applyAlignment="0" applyProtection="0">
      <alignment vertical="center"/>
    </xf>
    <xf numFmtId="0" fontId="106" fillId="0" borderId="0" applyNumberFormat="0" applyFont="0" applyFill="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4" fillId="0" borderId="0">
      <alignment vertical="center"/>
    </xf>
    <xf numFmtId="0" fontId="54" fillId="0" borderId="0">
      <alignment vertical="center"/>
    </xf>
    <xf numFmtId="0" fontId="20" fillId="0" borderId="0">
      <alignment vertical="center"/>
    </xf>
    <xf numFmtId="0" fontId="0" fillId="0" borderId="0">
      <alignment vertical="center"/>
    </xf>
    <xf numFmtId="0" fontId="20" fillId="0" borderId="0">
      <alignment vertical="center"/>
    </xf>
    <xf numFmtId="0" fontId="1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41" fontId="0" fillId="0" borderId="0" applyFont="0" applyFill="0" applyBorder="0" applyAlignment="0" applyProtection="0">
      <alignment vertical="center"/>
    </xf>
    <xf numFmtId="0" fontId="112" fillId="0" borderId="0">
      <alignment vertical="center"/>
    </xf>
    <xf numFmtId="0" fontId="20" fillId="0" borderId="0"/>
    <xf numFmtId="0" fontId="20" fillId="0" borderId="0"/>
    <xf numFmtId="0" fontId="20" fillId="0" borderId="0"/>
    <xf numFmtId="0" fontId="0" fillId="0" borderId="0">
      <alignment vertical="center"/>
    </xf>
    <xf numFmtId="0" fontId="113" fillId="40" borderId="12" applyNumberFormat="0" applyAlignment="0" applyProtection="0">
      <alignment vertical="center"/>
    </xf>
    <xf numFmtId="0" fontId="114" fillId="0" borderId="0">
      <alignment vertical="center"/>
    </xf>
    <xf numFmtId="0" fontId="0" fillId="0" borderId="0">
      <alignment vertical="center"/>
    </xf>
    <xf numFmtId="0" fontId="106" fillId="0" borderId="0"/>
    <xf numFmtId="0" fontId="20" fillId="0" borderId="0">
      <alignment vertical="center"/>
    </xf>
    <xf numFmtId="0" fontId="20" fillId="0" borderId="0">
      <alignment vertical="center"/>
    </xf>
    <xf numFmtId="0" fontId="20" fillId="0" borderId="0"/>
    <xf numFmtId="0" fontId="0" fillId="0" borderId="0">
      <alignment vertical="center"/>
    </xf>
    <xf numFmtId="0" fontId="0" fillId="0" borderId="0">
      <alignment vertical="center"/>
    </xf>
    <xf numFmtId="0" fontId="0" fillId="0" borderId="0"/>
    <xf numFmtId="0" fontId="20" fillId="0" borderId="0"/>
    <xf numFmtId="0" fontId="20" fillId="0" borderId="0"/>
    <xf numFmtId="0" fontId="0" fillId="0" borderId="0">
      <alignment vertical="center"/>
    </xf>
    <xf numFmtId="0" fontId="20" fillId="0" borderId="0"/>
    <xf numFmtId="0" fontId="0" fillId="0" borderId="0">
      <alignment vertical="center"/>
    </xf>
    <xf numFmtId="0" fontId="116" fillId="0" borderId="0"/>
    <xf numFmtId="0" fontId="114" fillId="0" borderId="0">
      <alignment vertical="center"/>
    </xf>
    <xf numFmtId="0" fontId="20" fillId="41" borderId="26" applyNumberFormat="0" applyFont="0" applyAlignment="0" applyProtection="0">
      <alignment vertical="center"/>
    </xf>
    <xf numFmtId="0" fontId="114" fillId="0" borderId="0">
      <alignment vertical="center"/>
    </xf>
    <xf numFmtId="0" fontId="114" fillId="0" borderId="0">
      <alignment vertical="center"/>
    </xf>
    <xf numFmtId="0" fontId="0" fillId="0" borderId="0">
      <alignment vertical="center"/>
    </xf>
    <xf numFmtId="0" fontId="0" fillId="0" borderId="0">
      <alignment vertical="center"/>
    </xf>
    <xf numFmtId="0" fontId="106" fillId="0" borderId="0"/>
    <xf numFmtId="0" fontId="106" fillId="0" borderId="0">
      <alignment vertical="center"/>
    </xf>
    <xf numFmtId="0" fontId="117" fillId="42" borderId="0" applyNumberFormat="0" applyBorder="0" applyAlignment="0" applyProtection="0">
      <alignment vertical="center"/>
    </xf>
    <xf numFmtId="0" fontId="118" fillId="0" borderId="27" applyNumberFormat="0" applyFill="0" applyAlignment="0" applyProtection="0">
      <alignment vertical="center"/>
    </xf>
    <xf numFmtId="0" fontId="119" fillId="43" borderId="28" applyNumberFormat="0" applyAlignment="0" applyProtection="0">
      <alignment vertical="center"/>
    </xf>
    <xf numFmtId="0" fontId="120"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15" fillId="0" borderId="25" applyNumberFormat="0" applyFill="0" applyAlignment="0" applyProtection="0">
      <alignment vertical="center"/>
    </xf>
    <xf numFmtId="43" fontId="0" fillId="0" borderId="0" applyFont="0" applyFill="0" applyBorder="0" applyAlignment="0" applyProtection="0">
      <alignment vertical="center"/>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alignment vertical="center"/>
    </xf>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alignment vertical="center"/>
    </xf>
    <xf numFmtId="0" fontId="106" fillId="0" borderId="0"/>
  </cellStyleXfs>
  <cellXfs count="645">
    <xf numFmtId="0" fontId="0" fillId="0" borderId="0" xfId="0"/>
    <xf numFmtId="0" fontId="1" fillId="0" borderId="0" xfId="122" applyFont="1">
      <alignment vertical="center"/>
    </xf>
    <xf numFmtId="0" fontId="2" fillId="0" borderId="0" xfId="122" applyFont="1">
      <alignment vertical="center"/>
    </xf>
    <xf numFmtId="0" fontId="3" fillId="2" borderId="0" xfId="90" applyFont="1" applyFill="1" applyAlignment="1">
      <alignment horizontal="left" vertical="center"/>
    </xf>
    <xf numFmtId="0" fontId="4" fillId="2" borderId="0" xfId="90" applyFont="1" applyFill="1" applyAlignment="1">
      <alignment horizontal="left" vertical="center"/>
    </xf>
    <xf numFmtId="0" fontId="5" fillId="0" borderId="0" xfId="122" applyFont="1" applyBorder="1" applyAlignment="1">
      <alignment horizontal="center" vertical="center" wrapText="1"/>
    </xf>
    <xf numFmtId="0" fontId="6" fillId="0" borderId="1" xfId="122" applyFont="1" applyBorder="1" applyAlignment="1">
      <alignment vertical="center" wrapText="1"/>
    </xf>
    <xf numFmtId="0" fontId="6" fillId="0" borderId="1" xfId="122" applyFont="1" applyBorder="1" applyAlignment="1">
      <alignment horizontal="center" vertical="center" wrapText="1"/>
    </xf>
    <xf numFmtId="0" fontId="7" fillId="0" borderId="2" xfId="122" applyFont="1" applyBorder="1" applyAlignment="1">
      <alignment horizontal="center" vertical="center" wrapText="1"/>
    </xf>
    <xf numFmtId="0" fontId="8" fillId="0" borderId="2" xfId="122" applyFont="1" applyBorder="1" applyAlignment="1">
      <alignment horizontal="center" vertical="center" wrapText="1"/>
    </xf>
    <xf numFmtId="0" fontId="8" fillId="0" borderId="2" xfId="122" applyFont="1" applyBorder="1" applyAlignment="1">
      <alignment horizontal="left" vertical="center" wrapText="1"/>
    </xf>
    <xf numFmtId="0" fontId="8" fillId="0" borderId="2" xfId="122" applyFont="1" applyBorder="1" applyAlignment="1">
      <alignment vertical="center" wrapText="1"/>
    </xf>
    <xf numFmtId="177" fontId="8" fillId="0" borderId="2" xfId="122" applyNumberFormat="1" applyFont="1" applyBorder="1" applyAlignment="1">
      <alignment vertical="center" wrapText="1"/>
    </xf>
    <xf numFmtId="0" fontId="8" fillId="0" borderId="0" xfId="122" applyFont="1" applyBorder="1" applyAlignment="1">
      <alignment horizontal="center" vertical="center" wrapText="1"/>
    </xf>
    <xf numFmtId="0" fontId="8" fillId="0" borderId="0" xfId="122" applyFont="1" applyBorder="1" applyAlignment="1">
      <alignment vertical="center" wrapText="1"/>
    </xf>
    <xf numFmtId="177" fontId="8" fillId="0" borderId="0" xfId="122" applyNumberFormat="1" applyFont="1" applyBorder="1" applyAlignment="1">
      <alignment vertical="center" wrapText="1"/>
    </xf>
    <xf numFmtId="0" fontId="8" fillId="0" borderId="0" xfId="107" applyFont="1" applyAlignment="1">
      <alignment horizontal="left" vertical="center"/>
    </xf>
    <xf numFmtId="0" fontId="1" fillId="0" borderId="0" xfId="122" applyFont="1" applyAlignment="1">
      <alignment horizontal="center" vertical="center"/>
    </xf>
    <xf numFmtId="0" fontId="1" fillId="0" borderId="0" xfId="107" applyFont="1">
      <alignment vertical="center"/>
    </xf>
    <xf numFmtId="0" fontId="2" fillId="0" borderId="0" xfId="107" applyFont="1">
      <alignment vertical="center"/>
    </xf>
    <xf numFmtId="0" fontId="6" fillId="0" borderId="0" xfId="107" applyFont="1" applyBorder="1" applyAlignment="1">
      <alignment horizontal="left" vertical="center" wrapText="1"/>
    </xf>
    <xf numFmtId="0" fontId="5" fillId="0" borderId="0" xfId="107" applyFont="1" applyBorder="1" applyAlignment="1">
      <alignment horizontal="center" vertical="center" wrapText="1"/>
    </xf>
    <xf numFmtId="0" fontId="9" fillId="0" borderId="0" xfId="107" applyFont="1" applyBorder="1" applyAlignment="1">
      <alignment vertical="center" wrapText="1"/>
    </xf>
    <xf numFmtId="0" fontId="6" fillId="0" borderId="0" xfId="107" applyFont="1" applyBorder="1" applyAlignment="1">
      <alignment horizontal="center" vertical="center" wrapText="1"/>
    </xf>
    <xf numFmtId="0" fontId="7" fillId="0" borderId="2" xfId="107" applyFont="1" applyBorder="1" applyAlignment="1">
      <alignment horizontal="center" vertical="center" wrapText="1"/>
    </xf>
    <xf numFmtId="0" fontId="7" fillId="0" borderId="2" xfId="107" applyFont="1" applyBorder="1" applyAlignment="1">
      <alignment vertical="center" wrapText="1"/>
    </xf>
    <xf numFmtId="0" fontId="8" fillId="0" borderId="2" xfId="107" applyFont="1" applyBorder="1" applyAlignment="1">
      <alignment vertical="center" wrapText="1"/>
    </xf>
    <xf numFmtId="0" fontId="8" fillId="0" borderId="2" xfId="107" applyFont="1" applyBorder="1" applyAlignment="1">
      <alignment horizontal="center" vertical="center" wrapText="1"/>
    </xf>
    <xf numFmtId="0" fontId="8" fillId="0" borderId="0" xfId="107" applyFont="1" applyBorder="1" applyAlignment="1">
      <alignment vertical="center" wrapText="1"/>
    </xf>
    <xf numFmtId="0" fontId="8" fillId="0" borderId="0" xfId="107" applyFont="1" applyBorder="1" applyAlignment="1">
      <alignment horizontal="center" vertical="center" wrapText="1"/>
    </xf>
    <xf numFmtId="0" fontId="1" fillId="0" borderId="0" xfId="125" applyFont="1">
      <alignment vertical="center"/>
    </xf>
    <xf numFmtId="0" fontId="2" fillId="0" borderId="0" xfId="125" applyFont="1">
      <alignment vertical="center"/>
    </xf>
    <xf numFmtId="0" fontId="5" fillId="2" borderId="0" xfId="125" applyFont="1" applyFill="1" applyBorder="1" applyAlignment="1">
      <alignment horizontal="center" vertical="center" wrapText="1"/>
    </xf>
    <xf numFmtId="0" fontId="6" fillId="0" borderId="0" xfId="125" applyFont="1" applyBorder="1" applyAlignment="1">
      <alignment horizontal="center" vertical="center" wrapText="1"/>
    </xf>
    <xf numFmtId="0" fontId="7" fillId="0" borderId="2" xfId="125" applyFont="1" applyBorder="1" applyAlignment="1">
      <alignment horizontal="center" vertical="center" wrapText="1"/>
    </xf>
    <xf numFmtId="0" fontId="8" fillId="0" borderId="2" xfId="125" applyFont="1" applyBorder="1" applyAlignment="1">
      <alignment horizontal="left" vertical="center" wrapText="1"/>
    </xf>
    <xf numFmtId="0" fontId="8" fillId="0" borderId="2" xfId="125" applyFont="1" applyBorder="1" applyAlignment="1">
      <alignment horizontal="center" vertical="center" wrapText="1"/>
    </xf>
    <xf numFmtId="4" fontId="8" fillId="0" borderId="2" xfId="125" applyNumberFormat="1" applyFont="1" applyBorder="1" applyAlignment="1">
      <alignment horizontal="right" vertical="center" wrapText="1"/>
    </xf>
    <xf numFmtId="4" fontId="8" fillId="0" borderId="2" xfId="125" applyNumberFormat="1" applyFont="1" applyFill="1" applyBorder="1" applyAlignment="1">
      <alignment horizontal="right" vertical="center" wrapText="1"/>
    </xf>
    <xf numFmtId="0" fontId="8" fillId="0" borderId="0" xfId="125" applyFont="1" applyFill="1" applyBorder="1" applyAlignment="1">
      <alignment horizontal="left" vertical="center" wrapText="1"/>
    </xf>
    <xf numFmtId="0" fontId="8" fillId="0" borderId="0" xfId="125" applyFont="1" applyFill="1" applyBorder="1" applyAlignment="1">
      <alignment horizontal="center" vertical="center" wrapText="1"/>
    </xf>
    <xf numFmtId="4" fontId="8" fillId="0" borderId="0" xfId="125" applyNumberFormat="1" applyFont="1" applyFill="1" applyBorder="1" applyAlignment="1">
      <alignment horizontal="right" vertical="center" wrapText="1"/>
    </xf>
    <xf numFmtId="0" fontId="10" fillId="0" borderId="0" xfId="125" applyFont="1" applyBorder="1" applyAlignment="1">
      <alignment vertical="center" wrapText="1"/>
    </xf>
    <xf numFmtId="0" fontId="5" fillId="0" borderId="0" xfId="125" applyFont="1" applyBorder="1" applyAlignment="1">
      <alignment horizontal="center" vertical="center" wrapText="1"/>
    </xf>
    <xf numFmtId="0" fontId="9" fillId="0" borderId="0" xfId="125" applyFont="1" applyBorder="1" applyAlignment="1">
      <alignment vertical="center" wrapText="1"/>
    </xf>
    <xf numFmtId="0" fontId="11" fillId="0" borderId="2" xfId="125" applyFont="1" applyBorder="1" applyAlignment="1">
      <alignment horizontal="center" vertical="center" wrapText="1"/>
    </xf>
    <xf numFmtId="0" fontId="8" fillId="0" borderId="2" xfId="125" applyFont="1" applyBorder="1" applyAlignment="1">
      <alignment vertical="center" wrapText="1"/>
    </xf>
    <xf numFmtId="4" fontId="8" fillId="0" borderId="2" xfId="125" applyNumberFormat="1" applyFont="1" applyBorder="1" applyAlignment="1">
      <alignment vertical="center" wrapText="1"/>
    </xf>
    <xf numFmtId="0" fontId="8" fillId="0" borderId="0" xfId="125" applyFont="1" applyBorder="1" applyAlignment="1">
      <alignment vertical="center" wrapText="1"/>
    </xf>
    <xf numFmtId="4" fontId="8" fillId="0" borderId="0" xfId="125" applyNumberFormat="1" applyFont="1" applyBorder="1" applyAlignment="1">
      <alignment vertical="center" wrapText="1"/>
    </xf>
    <xf numFmtId="0" fontId="8" fillId="0" borderId="0" xfId="125" applyFont="1" applyAlignment="1">
      <alignment horizontal="left" vertical="center"/>
    </xf>
    <xf numFmtId="0" fontId="12" fillId="0" borderId="0" xfId="125" applyFont="1">
      <alignment vertical="center"/>
    </xf>
    <xf numFmtId="0" fontId="8" fillId="0" borderId="0" xfId="125" applyFont="1" applyBorder="1" applyAlignment="1">
      <alignment horizontal="left" vertical="center" wrapText="1"/>
    </xf>
    <xf numFmtId="0" fontId="6" fillId="0" borderId="0" xfId="125" applyFont="1">
      <alignment vertical="center"/>
    </xf>
    <xf numFmtId="0" fontId="7" fillId="0" borderId="2" xfId="125" applyFont="1" applyBorder="1" applyAlignment="1">
      <alignment vertical="center" wrapText="1"/>
    </xf>
    <xf numFmtId="0" fontId="12" fillId="0" borderId="2" xfId="125" applyFont="1" applyBorder="1" applyAlignment="1">
      <alignment horizontal="center" vertical="center"/>
    </xf>
    <xf numFmtId="0" fontId="12" fillId="0" borderId="2" xfId="125" applyFont="1" applyBorder="1">
      <alignment vertical="center"/>
    </xf>
    <xf numFmtId="0" fontId="12" fillId="0" borderId="0" xfId="125" applyFont="1" applyBorder="1" applyAlignment="1">
      <alignment horizontal="center" vertical="center"/>
    </xf>
    <xf numFmtId="0" fontId="12" fillId="0" borderId="0" xfId="125" applyFont="1" applyBorder="1">
      <alignment vertical="center"/>
    </xf>
    <xf numFmtId="0" fontId="6" fillId="0" borderId="0" xfId="125" applyFont="1" applyAlignment="1">
      <alignment horizontal="left" vertical="center"/>
    </xf>
    <xf numFmtId="0" fontId="3" fillId="0" borderId="0" xfId="90" applyFont="1" applyFill="1" applyAlignment="1">
      <alignment horizontal="left" vertical="center"/>
    </xf>
    <xf numFmtId="0" fontId="0" fillId="0" borderId="0" xfId="0" applyAlignment="1">
      <alignment vertical="center"/>
    </xf>
    <xf numFmtId="0" fontId="13" fillId="0" borderId="0" xfId="116" applyFont="1" applyAlignment="1">
      <alignment horizontal="center" vertical="center"/>
    </xf>
    <xf numFmtId="0" fontId="14" fillId="0" borderId="0" xfId="116" applyFont="1" applyBorder="1" applyAlignment="1">
      <alignment vertical="center"/>
    </xf>
    <xf numFmtId="0" fontId="14" fillId="0" borderId="0" xfId="116" applyFont="1" applyAlignment="1">
      <alignment horizontal="right" vertical="center"/>
    </xf>
    <xf numFmtId="0" fontId="14" fillId="0" borderId="2" xfId="116" applyFont="1" applyBorder="1" applyAlignment="1">
      <alignment horizontal="center" vertical="center"/>
    </xf>
    <xf numFmtId="4" fontId="15" fillId="0" borderId="2" xfId="0" applyNumberFormat="1" applyFont="1" applyBorder="1" applyAlignment="1">
      <alignment vertical="center"/>
    </xf>
    <xf numFmtId="9" fontId="16" fillId="0" borderId="2" xfId="18" applyFont="1" applyBorder="1" applyAlignment="1">
      <alignment horizontal="right" vertical="center"/>
    </xf>
    <xf numFmtId="0" fontId="17" fillId="0" borderId="2" xfId="116" applyFont="1" applyBorder="1" applyAlignment="1">
      <alignment vertical="center"/>
    </xf>
    <xf numFmtId="4" fontId="18" fillId="0" borderId="2" xfId="0" applyNumberFormat="1" applyFont="1" applyBorder="1" applyAlignment="1">
      <alignment vertical="center"/>
    </xf>
    <xf numFmtId="9" fontId="19" fillId="0" borderId="2" xfId="18" applyFont="1" applyBorder="1" applyAlignment="1">
      <alignment horizontal="right" vertical="center"/>
    </xf>
    <xf numFmtId="0" fontId="17" fillId="0" borderId="2" xfId="116" applyFont="1" applyBorder="1" applyAlignment="1">
      <alignment horizontal="left" vertical="center" wrapText="1" indent="1"/>
    </xf>
    <xf numFmtId="0" fontId="17" fillId="0" borderId="2" xfId="116" applyFont="1" applyBorder="1" applyAlignment="1">
      <alignment horizontal="left" vertical="center" wrapText="1"/>
    </xf>
    <xf numFmtId="0" fontId="17" fillId="0" borderId="0" xfId="116" applyFont="1" applyBorder="1" applyAlignment="1">
      <alignment horizontal="left" vertical="center" wrapText="1"/>
    </xf>
    <xf numFmtId="176" fontId="17" fillId="0" borderId="0" xfId="116" applyNumberFormat="1" applyFont="1" applyBorder="1" applyAlignment="1">
      <alignment vertical="center"/>
    </xf>
    <xf numFmtId="178" fontId="17" fillId="0" borderId="0" xfId="116" applyNumberFormat="1" applyFont="1" applyBorder="1" applyAlignment="1">
      <alignment vertical="center"/>
    </xf>
    <xf numFmtId="0" fontId="20" fillId="0" borderId="0" xfId="116" applyFont="1" applyAlignment="1">
      <alignment horizontal="left" vertical="center" wrapText="1"/>
    </xf>
    <xf numFmtId="0" fontId="20" fillId="0" borderId="0" xfId="116" applyAlignment="1">
      <alignment horizontal="left" vertical="center" wrapText="1"/>
    </xf>
    <xf numFmtId="0" fontId="20" fillId="0" borderId="0" xfId="116" applyFont="1" applyAlignment="1">
      <alignment horizontal="left" wrapText="1"/>
    </xf>
    <xf numFmtId="0" fontId="20" fillId="0" borderId="0" xfId="116" applyAlignment="1">
      <alignment horizontal="left" wrapText="1"/>
    </xf>
    <xf numFmtId="0" fontId="8" fillId="0" borderId="0" xfId="110" applyFont="1" applyFill="1" applyAlignment="1">
      <alignment vertical="center"/>
    </xf>
    <xf numFmtId="0" fontId="8" fillId="0" borderId="0" xfId="110" applyFont="1" applyFill="1">
      <alignment vertical="center"/>
    </xf>
    <xf numFmtId="0" fontId="4" fillId="0" borderId="0" xfId="90" applyFont="1" applyFill="1" applyAlignment="1">
      <alignment horizontal="left" vertical="center"/>
    </xf>
    <xf numFmtId="0" fontId="21" fillId="2" borderId="0" xfId="90" applyFont="1" applyFill="1" applyAlignment="1">
      <alignment horizontal="center" vertical="center"/>
    </xf>
    <xf numFmtId="0" fontId="21" fillId="0" borderId="0" xfId="90" applyFont="1" applyAlignment="1">
      <alignment horizontal="center" vertical="center"/>
    </xf>
    <xf numFmtId="180" fontId="18" fillId="0" borderId="0" xfId="66" applyNumberFormat="1" applyFont="1" applyFill="1" applyBorder="1" applyAlignment="1">
      <alignment horizontal="center" vertical="center"/>
    </xf>
    <xf numFmtId="0" fontId="18" fillId="0" borderId="0" xfId="66" applyFont="1" applyFill="1" applyBorder="1" applyAlignment="1">
      <alignment horizontal="center" vertical="center"/>
    </xf>
    <xf numFmtId="0" fontId="18" fillId="0" borderId="1" xfId="66" applyFont="1" applyFill="1" applyBorder="1" applyAlignment="1">
      <alignment vertical="center"/>
    </xf>
    <xf numFmtId="0" fontId="22" fillId="0" borderId="0" xfId="90" applyFont="1" applyBorder="1" applyAlignment="1">
      <alignment horizontal="center" vertical="center"/>
    </xf>
    <xf numFmtId="0" fontId="22" fillId="0" borderId="0" xfId="90" applyFont="1" applyBorder="1" applyAlignment="1">
      <alignment horizontal="right" vertical="center"/>
    </xf>
    <xf numFmtId="0" fontId="23" fillId="0" borderId="2" xfId="90" applyFont="1" applyFill="1" applyBorder="1" applyAlignment="1">
      <alignment horizontal="center" vertical="center"/>
    </xf>
    <xf numFmtId="0" fontId="8" fillId="0" borderId="2" xfId="90" applyFont="1" applyFill="1" applyBorder="1" applyAlignment="1">
      <alignment horizontal="center" vertical="center"/>
    </xf>
    <xf numFmtId="0" fontId="24" fillId="0" borderId="2" xfId="90" applyFont="1" applyBorder="1">
      <alignment vertical="center"/>
    </xf>
    <xf numFmtId="178" fontId="24" fillId="0" borderId="2" xfId="90" applyNumberFormat="1" applyFont="1" applyBorder="1">
      <alignment vertical="center"/>
    </xf>
    <xf numFmtId="0" fontId="25" fillId="0" borderId="2" xfId="90" applyFont="1" applyFill="1" applyBorder="1" applyAlignment="1">
      <alignment horizontal="center" vertical="center"/>
    </xf>
    <xf numFmtId="178" fontId="26" fillId="0" borderId="0" xfId="90" applyNumberFormat="1" applyFont="1" applyBorder="1">
      <alignment vertical="center"/>
    </xf>
    <xf numFmtId="0" fontId="6" fillId="0" borderId="0" xfId="110" applyFont="1" applyFill="1" applyBorder="1" applyAlignment="1">
      <alignment horizontal="center" vertical="center"/>
    </xf>
    <xf numFmtId="0" fontId="22" fillId="0" borderId="0" xfId="110" applyFont="1" applyFill="1" applyBorder="1" applyAlignment="1">
      <alignment horizontal="center" vertical="center"/>
    </xf>
    <xf numFmtId="0" fontId="22" fillId="0" borderId="0" xfId="66" applyFont="1" applyFill="1" applyBorder="1" applyAlignment="1">
      <alignment horizontal="left" vertical="center"/>
    </xf>
    <xf numFmtId="0" fontId="27" fillId="0" borderId="0" xfId="90" applyFont="1" applyBorder="1">
      <alignment vertical="center"/>
    </xf>
    <xf numFmtId="178" fontId="22" fillId="0" borderId="0" xfId="90" applyNumberFormat="1" applyFont="1" applyBorder="1" applyAlignment="1">
      <alignment horizontal="right" vertical="center"/>
    </xf>
    <xf numFmtId="178" fontId="28" fillId="0" borderId="0" xfId="90" applyNumberFormat="1" applyFont="1" applyBorder="1" applyAlignment="1">
      <alignment horizontal="right" vertical="center"/>
    </xf>
    <xf numFmtId="0" fontId="22" fillId="0" borderId="0" xfId="90" applyFont="1" applyFill="1" applyAlignment="1">
      <alignment horizontal="left" vertical="center" wrapText="1"/>
    </xf>
    <xf numFmtId="0" fontId="29" fillId="0" borderId="0" xfId="110" applyFont="1" applyFill="1">
      <alignment vertical="center"/>
    </xf>
    <xf numFmtId="0" fontId="6" fillId="0" borderId="0" xfId="88" applyFont="1" applyAlignment="1"/>
    <xf numFmtId="0" fontId="9" fillId="0" borderId="0" xfId="88" applyFont="1" applyAlignment="1"/>
    <xf numFmtId="2" fontId="30" fillId="0" borderId="0" xfId="88" applyNumberFormat="1" applyFont="1" applyFill="1" applyAlignment="1" applyProtection="1">
      <alignment horizontal="center" vertical="center"/>
    </xf>
    <xf numFmtId="0" fontId="8" fillId="0" borderId="0" xfId="88" applyFont="1" applyAlignment="1">
      <alignment horizontal="center" vertical="center"/>
    </xf>
    <xf numFmtId="2" fontId="6" fillId="0" borderId="0" xfId="88" applyNumberFormat="1" applyFont="1" applyBorder="1" applyAlignment="1" applyProtection="1">
      <alignment horizontal="left"/>
    </xf>
    <xf numFmtId="2" fontId="6" fillId="0" borderId="0" xfId="88" applyNumberFormat="1" applyFont="1" applyAlignment="1"/>
    <xf numFmtId="2" fontId="6" fillId="0" borderId="0" xfId="88" applyNumberFormat="1" applyFont="1" applyAlignment="1">
      <alignment horizontal="center" vertical="center"/>
    </xf>
    <xf numFmtId="0" fontId="6" fillId="0" borderId="0" xfId="88" applyFont="1" applyAlignment="1">
      <alignment vertical="center"/>
    </xf>
    <xf numFmtId="2" fontId="11" fillId="0" borderId="2" xfId="88" applyNumberFormat="1" applyFont="1" applyBorder="1" applyAlignment="1" applyProtection="1">
      <alignment horizontal="center" vertical="center" wrapText="1"/>
    </xf>
    <xf numFmtId="2" fontId="11" fillId="0" borderId="2" xfId="88" applyNumberFormat="1" applyFont="1" applyFill="1" applyBorder="1" applyAlignment="1" applyProtection="1">
      <alignment horizontal="center" vertical="center" wrapText="1"/>
    </xf>
    <xf numFmtId="181" fontId="11" fillId="0" borderId="2" xfId="10" applyNumberFormat="1" applyFont="1" applyBorder="1" applyAlignment="1" applyProtection="1">
      <alignment horizontal="center" vertical="center" wrapText="1"/>
    </xf>
    <xf numFmtId="181" fontId="11" fillId="0" borderId="2" xfId="10" applyNumberFormat="1" applyFont="1" applyFill="1" applyBorder="1" applyAlignment="1" applyProtection="1">
      <alignment horizontal="center" vertical="center" wrapText="1"/>
    </xf>
    <xf numFmtId="0" fontId="6" fillId="0" borderId="2" xfId="81" applyFont="1" applyFill="1" applyBorder="1" applyAlignment="1" applyProtection="1">
      <alignment vertical="center"/>
      <protection locked="0"/>
    </xf>
    <xf numFmtId="2" fontId="11" fillId="0" borderId="2" xfId="68" applyNumberFormat="1" applyFont="1" applyFill="1" applyBorder="1" applyAlignment="1" applyProtection="1">
      <alignment horizontal="center" vertical="center"/>
      <protection locked="0"/>
    </xf>
    <xf numFmtId="43" fontId="6" fillId="0" borderId="2" xfId="10" applyFont="1" applyFill="1" applyBorder="1" applyAlignment="1" applyProtection="1">
      <alignment vertical="center" wrapText="1"/>
    </xf>
    <xf numFmtId="181" fontId="8" fillId="0" borderId="2" xfId="10" applyNumberFormat="1" applyFont="1" applyBorder="1" applyAlignment="1">
      <alignment vertical="center"/>
    </xf>
    <xf numFmtId="2" fontId="6" fillId="0" borderId="0" xfId="88" applyNumberFormat="1" applyFont="1" applyAlignment="1">
      <alignment vertical="center"/>
    </xf>
    <xf numFmtId="0" fontId="6" fillId="0" borderId="0" xfId="87" applyFont="1" applyAlignment="1"/>
    <xf numFmtId="0" fontId="6" fillId="0" borderId="0" xfId="87" applyFont="1" applyFill="1" applyAlignment="1"/>
    <xf numFmtId="0" fontId="9" fillId="0" borderId="0" xfId="87" applyFont="1" applyAlignment="1"/>
    <xf numFmtId="0" fontId="8" fillId="0" borderId="0" xfId="87" applyFont="1" applyAlignment="1">
      <alignment horizontal="center" vertical="center"/>
    </xf>
    <xf numFmtId="2" fontId="31" fillId="0" borderId="0" xfId="87" applyNumberFormat="1" applyFont="1" applyBorder="1" applyAlignment="1" applyProtection="1">
      <alignment horizontal="left"/>
    </xf>
    <xf numFmtId="2" fontId="31" fillId="0" borderId="0" xfId="87" applyNumberFormat="1" applyFont="1" applyBorder="1" applyAlignment="1"/>
    <xf numFmtId="2" fontId="31" fillId="0" borderId="0" xfId="87" applyNumberFormat="1" applyFont="1" applyAlignment="1" applyProtection="1">
      <alignment horizontal="left"/>
    </xf>
    <xf numFmtId="2" fontId="6" fillId="0" borderId="0" xfId="87" applyNumberFormat="1" applyFont="1" applyBorder="1" applyAlignment="1">
      <alignment horizontal="center" vertical="center"/>
    </xf>
    <xf numFmtId="0" fontId="8" fillId="0" borderId="0" xfId="87" applyFont="1" applyAlignment="1">
      <alignment vertical="center"/>
    </xf>
    <xf numFmtId="2" fontId="7" fillId="0" borderId="2" xfId="87" applyNumberFormat="1" applyFont="1" applyBorder="1" applyAlignment="1" applyProtection="1">
      <alignment horizontal="center" vertical="center" wrapText="1"/>
    </xf>
    <xf numFmtId="2" fontId="7" fillId="0" borderId="2" xfId="87" applyNumberFormat="1" applyFont="1" applyFill="1" applyBorder="1" applyAlignment="1" applyProtection="1">
      <alignment horizontal="center" vertical="center" wrapText="1"/>
    </xf>
    <xf numFmtId="2" fontId="7" fillId="0" borderId="2" xfId="88" applyNumberFormat="1" applyFont="1" applyBorder="1" applyAlignment="1">
      <alignment horizontal="center" vertical="center" wrapText="1"/>
    </xf>
    <xf numFmtId="0" fontId="6" fillId="0" borderId="0" xfId="87" applyFont="1" applyAlignment="1">
      <alignment vertical="center"/>
    </xf>
    <xf numFmtId="181" fontId="7" fillId="0" borderId="2" xfId="10" applyNumberFormat="1" applyFont="1" applyBorder="1" applyAlignment="1" applyProtection="1">
      <alignment horizontal="center" vertical="center" wrapText="1"/>
    </xf>
    <xf numFmtId="182" fontId="7" fillId="0" borderId="2" xfId="87" applyNumberFormat="1" applyFont="1" applyBorder="1" applyAlignment="1">
      <alignment horizontal="center" vertical="center" wrapText="1"/>
    </xf>
    <xf numFmtId="0" fontId="8" fillId="0" borderId="2" xfId="68" applyFont="1" applyFill="1" applyBorder="1" applyAlignment="1" applyProtection="1">
      <alignment vertical="center"/>
      <protection locked="0"/>
    </xf>
    <xf numFmtId="2" fontId="8" fillId="0" borderId="2" xfId="87" applyNumberFormat="1" applyFont="1" applyFill="1" applyBorder="1" applyAlignment="1" applyProtection="1">
      <alignment vertical="center" wrapText="1"/>
    </xf>
    <xf numFmtId="181" fontId="8" fillId="0" borderId="2" xfId="10" applyNumberFormat="1" applyFont="1" applyFill="1" applyBorder="1" applyAlignment="1" applyProtection="1">
      <alignment vertical="center" wrapText="1"/>
    </xf>
    <xf numFmtId="0" fontId="6" fillId="0" borderId="0" xfId="87" applyFont="1" applyFill="1" applyAlignment="1">
      <alignment vertical="center"/>
    </xf>
    <xf numFmtId="49" fontId="6" fillId="0" borderId="0" xfId="87" applyNumberFormat="1" applyFont="1" applyFill="1" applyAlignment="1" applyProtection="1">
      <alignment vertical="center"/>
    </xf>
    <xf numFmtId="2" fontId="6" fillId="0" borderId="0" xfId="87" applyNumberFormat="1" applyFont="1" applyAlignment="1"/>
    <xf numFmtId="0" fontId="8" fillId="0" borderId="0" xfId="90" applyFont="1" applyFill="1" applyAlignment="1"/>
    <xf numFmtId="0" fontId="22" fillId="0" borderId="0" xfId="90" applyFont="1" applyFill="1" applyAlignment="1"/>
    <xf numFmtId="183" fontId="22" fillId="0" borderId="0" xfId="90" applyNumberFormat="1" applyFont="1" applyFill="1" applyAlignment="1">
      <alignment horizontal="center" vertical="center"/>
    </xf>
    <xf numFmtId="179" fontId="22" fillId="0" borderId="0" xfId="90" applyNumberFormat="1" applyFont="1" applyFill="1" applyAlignment="1"/>
    <xf numFmtId="183" fontId="22" fillId="0" borderId="0" xfId="90" applyNumberFormat="1" applyFont="1" applyFill="1" applyAlignment="1"/>
    <xf numFmtId="179" fontId="22" fillId="2" borderId="0" xfId="90" applyNumberFormat="1" applyFont="1" applyFill="1" applyAlignment="1"/>
    <xf numFmtId="183" fontId="22" fillId="2" borderId="0" xfId="90" applyNumberFormat="1" applyFont="1" applyFill="1" applyAlignment="1"/>
    <xf numFmtId="0" fontId="22" fillId="2" borderId="0" xfId="90" applyFont="1" applyFill="1" applyBorder="1">
      <alignment vertical="center"/>
    </xf>
    <xf numFmtId="183" fontId="6" fillId="2" borderId="0" xfId="90" applyNumberFormat="1" applyFont="1" applyFill="1" applyAlignment="1">
      <alignment horizontal="center" vertical="center"/>
    </xf>
    <xf numFmtId="179" fontId="8" fillId="2" borderId="0" xfId="90" applyNumberFormat="1" applyFont="1" applyFill="1" applyAlignment="1"/>
    <xf numFmtId="0" fontId="22" fillId="2" borderId="0" xfId="90" applyFont="1" applyFill="1" applyBorder="1" applyAlignment="1">
      <alignment horizontal="center" vertical="center"/>
    </xf>
    <xf numFmtId="0" fontId="23" fillId="2" borderId="2" xfId="112" applyFont="1" applyFill="1" applyBorder="1" applyAlignment="1">
      <alignment horizontal="center" vertical="center"/>
    </xf>
    <xf numFmtId="183" fontId="23" fillId="2" borderId="2" xfId="112" applyNumberFormat="1" applyFont="1" applyFill="1" applyBorder="1" applyAlignment="1">
      <alignment horizontal="center" vertical="center"/>
    </xf>
    <xf numFmtId="179" fontId="7" fillId="2" borderId="2" xfId="85" applyNumberFormat="1" applyFont="1" applyFill="1" applyBorder="1" applyAlignment="1" applyProtection="1">
      <alignment vertical="center"/>
    </xf>
    <xf numFmtId="0" fontId="23" fillId="2" borderId="2" xfId="90" applyFont="1" applyFill="1" applyBorder="1" applyAlignment="1">
      <alignment vertical="center"/>
    </xf>
    <xf numFmtId="179" fontId="23" fillId="2" borderId="2" xfId="90" applyNumberFormat="1" applyFont="1" applyFill="1" applyBorder="1" applyAlignment="1">
      <alignment vertical="center"/>
    </xf>
    <xf numFmtId="3" fontId="8" fillId="2" borderId="2" xfId="85" applyNumberFormat="1" applyFont="1" applyFill="1" applyBorder="1" applyAlignment="1" applyProtection="1">
      <alignment vertical="center"/>
    </xf>
    <xf numFmtId="179" fontId="8" fillId="2" borderId="2" xfId="85" applyNumberFormat="1" applyFont="1" applyFill="1" applyBorder="1" applyAlignment="1" applyProtection="1">
      <alignment vertical="center"/>
    </xf>
    <xf numFmtId="3" fontId="8" fillId="2" borderId="2" xfId="85" applyNumberFormat="1" applyFont="1" applyFill="1" applyBorder="1" applyAlignment="1" applyProtection="1">
      <alignment vertical="center" wrapText="1"/>
    </xf>
    <xf numFmtId="0" fontId="23" fillId="2" borderId="2" xfId="85" applyFont="1" applyFill="1" applyBorder="1" applyAlignment="1">
      <alignment horizontal="left" vertical="center"/>
    </xf>
    <xf numFmtId="179" fontId="7" fillId="2" borderId="2" xfId="85" applyNumberFormat="1" applyFont="1" applyFill="1" applyBorder="1" applyAlignment="1">
      <alignment horizontal="right" vertical="center"/>
    </xf>
    <xf numFmtId="0" fontId="25" fillId="2" borderId="0" xfId="113" applyFont="1" applyFill="1" applyAlignment="1">
      <alignment horizontal="left" vertical="center" wrapText="1"/>
    </xf>
    <xf numFmtId="0" fontId="8" fillId="0" borderId="0" xfId="83" applyFont="1" applyFill="1" applyAlignment="1"/>
    <xf numFmtId="0" fontId="8" fillId="0" borderId="0" xfId="83" applyFont="1" applyFill="1" applyAlignment="1">
      <alignment vertical="center"/>
    </xf>
    <xf numFmtId="183" fontId="8" fillId="0" borderId="0" xfId="83" applyNumberFormat="1" applyFont="1" applyFill="1" applyAlignment="1"/>
    <xf numFmtId="0" fontId="32" fillId="0" borderId="0" xfId="90" applyFont="1" applyFill="1" applyBorder="1" applyAlignment="1">
      <alignment horizontal="center" vertical="center"/>
    </xf>
    <xf numFmtId="0" fontId="1" fillId="0" borderId="0" xfId="90" applyFont="1" applyFill="1" applyBorder="1" applyAlignment="1">
      <alignment horizontal="center"/>
    </xf>
    <xf numFmtId="43" fontId="1" fillId="0" borderId="0" xfId="137" applyFont="1" applyFill="1" applyBorder="1" applyAlignment="1">
      <alignment horizontal="right"/>
    </xf>
    <xf numFmtId="0" fontId="23" fillId="0" borderId="2" xfId="83" applyFont="1" applyFill="1" applyBorder="1" applyAlignment="1">
      <alignment horizontal="center" vertical="center"/>
    </xf>
    <xf numFmtId="0" fontId="33" fillId="0" borderId="2" xfId="90" applyFont="1" applyFill="1" applyBorder="1" applyAlignment="1">
      <alignment horizontal="center" vertical="center"/>
    </xf>
    <xf numFmtId="0" fontId="23" fillId="0" borderId="2" xfId="83" applyFont="1" applyFill="1" applyBorder="1" applyAlignment="1">
      <alignment horizontal="left" vertical="center"/>
    </xf>
    <xf numFmtId="184" fontId="23" fillId="0" borderId="2" xfId="83" applyNumberFormat="1" applyFont="1" applyFill="1" applyBorder="1" applyAlignment="1">
      <alignment horizontal="right" vertical="center"/>
    </xf>
    <xf numFmtId="0" fontId="33" fillId="0" borderId="2" xfId="90" applyFont="1" applyFill="1" applyBorder="1" applyAlignment="1">
      <alignment horizontal="left" vertical="center"/>
    </xf>
    <xf numFmtId="181" fontId="33" fillId="0" borderId="2" xfId="10" applyNumberFormat="1" applyFont="1" applyFill="1" applyBorder="1" applyAlignment="1">
      <alignment horizontal="right" vertical="center"/>
    </xf>
    <xf numFmtId="3" fontId="8" fillId="2" borderId="2" xfId="82" applyNumberFormat="1" applyFont="1" applyFill="1" applyBorder="1" applyAlignment="1" applyProtection="1">
      <alignment vertical="center" wrapText="1"/>
    </xf>
    <xf numFmtId="184" fontId="8" fillId="0" borderId="2" xfId="83" applyNumberFormat="1" applyFont="1" applyFill="1" applyBorder="1" applyAlignment="1">
      <alignment horizontal="right" vertical="center"/>
    </xf>
    <xf numFmtId="0" fontId="12" fillId="0" borderId="2" xfId="90" applyFont="1" applyFill="1" applyBorder="1" applyAlignment="1">
      <alignment horizontal="left" vertical="center"/>
    </xf>
    <xf numFmtId="0" fontId="34" fillId="0" borderId="2" xfId="90" applyFont="1" applyFill="1" applyBorder="1" applyAlignment="1">
      <alignment horizontal="left" vertical="center"/>
    </xf>
    <xf numFmtId="49" fontId="34" fillId="0" borderId="2" xfId="90" applyNumberFormat="1" applyFont="1" applyFill="1" applyBorder="1" applyAlignment="1">
      <alignment horizontal="right" vertical="center"/>
    </xf>
    <xf numFmtId="184" fontId="8" fillId="0" borderId="2" xfId="112" applyNumberFormat="1" applyFont="1" applyFill="1" applyBorder="1" applyAlignment="1">
      <alignment horizontal="right" vertical="center"/>
    </xf>
    <xf numFmtId="3" fontId="8" fillId="0" borderId="2" xfId="83" applyNumberFormat="1" applyFont="1" applyFill="1" applyBorder="1" applyAlignment="1" applyProtection="1">
      <alignment horizontal="left" vertical="center" indent="1"/>
    </xf>
    <xf numFmtId="180" fontId="8" fillId="0" borderId="2" xfId="83" applyNumberFormat="1" applyFont="1" applyFill="1" applyBorder="1" applyAlignment="1" applyProtection="1">
      <alignment vertical="center"/>
    </xf>
    <xf numFmtId="0" fontId="25" fillId="0" borderId="0" xfId="113" applyFont="1" applyFill="1" applyAlignment="1">
      <alignment horizontal="left" vertical="center" wrapText="1"/>
    </xf>
    <xf numFmtId="0" fontId="8" fillId="0" borderId="0" xfId="91" applyFont="1" applyFill="1" applyAlignment="1">
      <alignment vertical="center"/>
    </xf>
    <xf numFmtId="0" fontId="6" fillId="0" borderId="0" xfId="91" applyFont="1" applyFill="1" applyAlignment="1">
      <alignment vertical="center"/>
    </xf>
    <xf numFmtId="0" fontId="6" fillId="0" borderId="0" xfId="23" applyFont="1" applyFill="1" applyAlignment="1"/>
    <xf numFmtId="0" fontId="11" fillId="0" borderId="0" xfId="23" applyFont="1" applyFill="1" applyAlignment="1"/>
    <xf numFmtId="0" fontId="8" fillId="0" borderId="0" xfId="23" applyFont="1" applyFill="1" applyAlignment="1"/>
    <xf numFmtId="2" fontId="30" fillId="0" borderId="0" xfId="87" applyNumberFormat="1" applyFont="1" applyFill="1" applyAlignment="1" applyProtection="1">
      <alignment horizontal="center" vertical="center"/>
    </xf>
    <xf numFmtId="0" fontId="7" fillId="0" borderId="3" xfId="91" applyFont="1" applyFill="1" applyBorder="1" applyAlignment="1">
      <alignment horizontal="center" vertical="center"/>
    </xf>
    <xf numFmtId="2" fontId="7" fillId="0" borderId="4" xfId="88" applyNumberFormat="1" applyFont="1" applyFill="1" applyBorder="1" applyAlignment="1" applyProtection="1">
      <alignment horizontal="center" vertical="center" wrapText="1"/>
    </xf>
    <xf numFmtId="2" fontId="7" fillId="0" borderId="5" xfId="88" applyNumberFormat="1" applyFont="1" applyFill="1" applyBorder="1" applyAlignment="1" applyProtection="1">
      <alignment horizontal="center" vertical="center" wrapText="1"/>
    </xf>
    <xf numFmtId="2" fontId="7" fillId="0" borderId="6" xfId="88" applyNumberFormat="1" applyFont="1" applyFill="1" applyBorder="1" applyAlignment="1" applyProtection="1">
      <alignment horizontal="center" vertical="center" wrapText="1"/>
    </xf>
    <xf numFmtId="0" fontId="7" fillId="0" borderId="7" xfId="91" applyFont="1" applyFill="1" applyBorder="1" applyAlignment="1">
      <alignment horizontal="center" vertical="center"/>
    </xf>
    <xf numFmtId="2" fontId="7" fillId="0" borderId="2" xfId="88" applyNumberFormat="1" applyFont="1" applyBorder="1" applyAlignment="1" applyProtection="1">
      <alignment horizontal="center" vertical="center" wrapText="1"/>
    </xf>
    <xf numFmtId="2" fontId="7" fillId="0" borderId="2" xfId="88" applyNumberFormat="1" applyFont="1" applyFill="1" applyBorder="1" applyAlignment="1" applyProtection="1">
      <alignment horizontal="center" vertical="center" wrapText="1"/>
    </xf>
    <xf numFmtId="181" fontId="7" fillId="0" borderId="2" xfId="10" applyNumberFormat="1" applyFont="1" applyFill="1" applyBorder="1" applyAlignment="1" applyProtection="1">
      <alignment horizontal="center" vertical="center" wrapText="1"/>
    </xf>
    <xf numFmtId="49" fontId="8" fillId="0" borderId="2" xfId="88" applyNumberFormat="1" applyFont="1" applyBorder="1" applyAlignment="1">
      <alignment horizontal="left" vertical="center" wrapText="1"/>
    </xf>
    <xf numFmtId="181" fontId="7" fillId="0" borderId="2" xfId="10" applyNumberFormat="1" applyFont="1" applyFill="1" applyBorder="1" applyAlignment="1" applyProtection="1">
      <alignment horizontal="center" vertical="center"/>
      <protection locked="0"/>
    </xf>
    <xf numFmtId="0" fontId="6" fillId="0" borderId="0" xfId="91" applyFont="1" applyFill="1" applyAlignment="1">
      <alignment horizontal="center" vertical="center"/>
    </xf>
    <xf numFmtId="0" fontId="7" fillId="0" borderId="2" xfId="91" applyFont="1" applyFill="1" applyBorder="1" applyAlignment="1">
      <alignment horizontal="center" vertical="center"/>
    </xf>
    <xf numFmtId="0" fontId="7" fillId="0" borderId="2" xfId="23" applyNumberFormat="1" applyFont="1" applyFill="1" applyBorder="1" applyAlignment="1" applyProtection="1">
      <alignment horizontal="center" vertical="center" wrapText="1"/>
    </xf>
    <xf numFmtId="0" fontId="7" fillId="0" borderId="2" xfId="23" applyNumberFormat="1" applyFont="1" applyFill="1" applyBorder="1" applyAlignment="1" applyProtection="1">
      <alignment horizontal="left" vertical="center"/>
    </xf>
    <xf numFmtId="182" fontId="7" fillId="0" borderId="2" xfId="23" applyNumberFormat="1" applyFont="1" applyFill="1" applyBorder="1" applyAlignment="1" applyProtection="1">
      <alignment horizontal="right" vertical="center"/>
    </xf>
    <xf numFmtId="180" fontId="25" fillId="2" borderId="2" xfId="93" applyNumberFormat="1" applyFont="1" applyFill="1" applyBorder="1" applyAlignment="1">
      <alignment horizontal="right" vertical="center"/>
    </xf>
    <xf numFmtId="182" fontId="25" fillId="2" borderId="2" xfId="93" applyNumberFormat="1" applyFont="1" applyFill="1" applyBorder="1" applyAlignment="1">
      <alignment horizontal="right" vertical="center"/>
    </xf>
    <xf numFmtId="180" fontId="8" fillId="2" borderId="2" xfId="0" applyNumberFormat="1" applyFont="1" applyFill="1" applyBorder="1" applyAlignment="1" applyProtection="1">
      <alignment vertical="center"/>
    </xf>
    <xf numFmtId="180" fontId="25" fillId="2" borderId="2" xfId="93" applyNumberFormat="1" applyFont="1" applyFill="1" applyBorder="1" applyAlignment="1">
      <alignment vertical="center"/>
    </xf>
    <xf numFmtId="182" fontId="25" fillId="2" borderId="2" xfId="93" applyNumberFormat="1" applyFont="1" applyFill="1" applyBorder="1" applyAlignment="1">
      <alignment vertical="center"/>
    </xf>
    <xf numFmtId="0" fontId="8" fillId="0" borderId="2" xfId="23" applyNumberFormat="1" applyFont="1" applyFill="1" applyBorder="1" applyAlignment="1" applyProtection="1">
      <alignment horizontal="left" vertical="center"/>
    </xf>
    <xf numFmtId="182" fontId="8" fillId="0" borderId="2" xfId="23" applyNumberFormat="1" applyFont="1" applyFill="1" applyBorder="1" applyAlignment="1" applyProtection="1">
      <alignment horizontal="right" vertical="center"/>
    </xf>
    <xf numFmtId="0" fontId="6" fillId="0" borderId="5" xfId="23" applyFont="1" applyFill="1" applyBorder="1" applyAlignment="1">
      <alignment horizontal="left" vertical="center" wrapText="1"/>
    </xf>
    <xf numFmtId="0" fontId="35" fillId="0" borderId="0" xfId="112" applyFont="1" applyFill="1" applyAlignment="1">
      <alignment vertical="center"/>
    </xf>
    <xf numFmtId="179" fontId="35" fillId="0" borderId="0" xfId="112" applyNumberFormat="1" applyFont="1" applyFill="1" applyAlignment="1">
      <alignment vertical="center"/>
    </xf>
    <xf numFmtId="0" fontId="35" fillId="0" borderId="0" xfId="112" applyFont="1" applyFill="1"/>
    <xf numFmtId="0" fontId="8" fillId="0" borderId="0" xfId="112" applyFont="1" applyFill="1"/>
    <xf numFmtId="0" fontId="36" fillId="0" borderId="0" xfId="90" applyFont="1" applyFill="1" applyAlignment="1">
      <alignment horizontal="center" vertical="center"/>
    </xf>
    <xf numFmtId="0" fontId="22" fillId="0" borderId="1" xfId="90" applyFont="1" applyFill="1" applyBorder="1" applyAlignment="1">
      <alignment horizontal="center" vertical="center"/>
    </xf>
    <xf numFmtId="179" fontId="8" fillId="0" borderId="0" xfId="112" applyNumberFormat="1" applyFont="1" applyFill="1" applyAlignment="1">
      <alignment vertical="center"/>
    </xf>
    <xf numFmtId="0" fontId="23" fillId="0" borderId="2" xfId="112" applyFont="1" applyFill="1" applyBorder="1" applyAlignment="1">
      <alignment horizontal="center" vertical="center"/>
    </xf>
    <xf numFmtId="0" fontId="23" fillId="0" borderId="2" xfId="112" applyFont="1" applyFill="1" applyBorder="1" applyAlignment="1">
      <alignment horizontal="center" vertical="center" wrapText="1"/>
    </xf>
    <xf numFmtId="0" fontId="37" fillId="0" borderId="2" xfId="80" applyFont="1" applyBorder="1" applyAlignment="1">
      <alignment horizontal="center" vertical="center"/>
    </xf>
    <xf numFmtId="0" fontId="37" fillId="0" borderId="2" xfId="80" applyFont="1" applyFill="1" applyBorder="1" applyAlignment="1">
      <alignment horizontal="center" vertical="center"/>
    </xf>
    <xf numFmtId="184" fontId="23" fillId="0" borderId="2" xfId="112" applyNumberFormat="1" applyFont="1" applyFill="1" applyBorder="1" applyAlignment="1">
      <alignment horizontal="right" vertical="center"/>
    </xf>
    <xf numFmtId="184" fontId="35" fillId="0" borderId="0" xfId="112" applyNumberFormat="1" applyFont="1" applyFill="1"/>
    <xf numFmtId="0" fontId="23" fillId="0" borderId="2" xfId="112" applyFont="1" applyFill="1" applyBorder="1" applyAlignment="1">
      <alignment horizontal="left" vertical="center"/>
    </xf>
    <xf numFmtId="0" fontId="8" fillId="0" borderId="2" xfId="80" applyFont="1" applyFill="1" applyBorder="1" applyAlignment="1">
      <alignment horizontal="left" vertical="center"/>
    </xf>
    <xf numFmtId="0" fontId="25" fillId="0" borderId="2" xfId="90" applyFont="1" applyFill="1" applyBorder="1">
      <alignment vertical="center"/>
    </xf>
    <xf numFmtId="184" fontId="25" fillId="0" borderId="2" xfId="90" applyNumberFormat="1" applyFont="1" applyFill="1" applyBorder="1" applyAlignment="1">
      <alignment horizontal="right" vertical="center"/>
    </xf>
    <xf numFmtId="0" fontId="8" fillId="0" borderId="2" xfId="112" applyFont="1" applyFill="1" applyBorder="1"/>
    <xf numFmtId="184" fontId="8" fillId="0" borderId="2" xfId="80" applyNumberFormat="1" applyFont="1" applyFill="1" applyBorder="1" applyAlignment="1">
      <alignment horizontal="right" vertical="center"/>
    </xf>
    <xf numFmtId="0" fontId="12" fillId="0" borderId="2" xfId="94" applyFont="1" applyFill="1" applyBorder="1">
      <alignment vertical="center"/>
    </xf>
    <xf numFmtId="0" fontId="38" fillId="0" borderId="0" xfId="94" applyFont="1" applyFill="1" applyBorder="1">
      <alignment vertical="center"/>
    </xf>
    <xf numFmtId="184" fontId="10" fillId="0" borderId="0" xfId="112" applyNumberFormat="1" applyFont="1" applyFill="1" applyBorder="1" applyAlignment="1">
      <alignment horizontal="right" vertical="center"/>
    </xf>
    <xf numFmtId="184" fontId="10" fillId="0" borderId="0" xfId="80" applyNumberFormat="1" applyFont="1" applyFill="1" applyBorder="1" applyAlignment="1">
      <alignment horizontal="right" vertical="center"/>
    </xf>
    <xf numFmtId="0" fontId="39" fillId="0" borderId="0" xfId="113" applyFont="1" applyFill="1" applyBorder="1" applyAlignment="1">
      <alignment horizontal="left" vertical="center" wrapText="1"/>
    </xf>
    <xf numFmtId="0" fontId="39" fillId="0" borderId="0" xfId="90" applyFont="1" applyFill="1" applyAlignment="1">
      <alignment horizontal="center" vertical="center"/>
    </xf>
    <xf numFmtId="0" fontId="40" fillId="0" borderId="0" xfId="90" applyFont="1" applyFill="1" applyBorder="1" applyAlignment="1">
      <alignment horizontal="right" vertical="center"/>
    </xf>
    <xf numFmtId="180" fontId="41" fillId="0" borderId="0" xfId="0" applyNumberFormat="1" applyFont="1" applyFill="1" applyBorder="1" applyAlignment="1" applyProtection="1">
      <alignment horizontal="right" vertical="center"/>
      <protection locked="0"/>
    </xf>
    <xf numFmtId="14" fontId="15" fillId="0" borderId="2" xfId="109" applyNumberFormat="1" applyFont="1" applyFill="1" applyBorder="1" applyAlignment="1" applyProtection="1">
      <alignment horizontal="center" vertical="center"/>
      <protection locked="0"/>
    </xf>
    <xf numFmtId="184" fontId="42" fillId="0" borderId="2" xfId="0" applyNumberFormat="1" applyFont="1" applyBorder="1" applyAlignment="1">
      <alignment horizontal="right" vertical="center"/>
    </xf>
    <xf numFmtId="0" fontId="43" fillId="0" borderId="2" xfId="0" applyFont="1" applyFill="1" applyBorder="1"/>
    <xf numFmtId="184" fontId="4" fillId="0" borderId="2" xfId="0" applyNumberFormat="1" applyFont="1" applyBorder="1" applyAlignment="1">
      <alignment horizontal="right" vertical="center"/>
    </xf>
    <xf numFmtId="0" fontId="44" fillId="0" borderId="2" xfId="87" applyFont="1" applyFill="1" applyBorder="1" applyAlignment="1">
      <alignment horizontal="left" vertical="center" wrapText="1"/>
    </xf>
    <xf numFmtId="0" fontId="43" fillId="0" borderId="2" xfId="79" applyFont="1" applyFill="1" applyBorder="1" applyAlignment="1">
      <alignment horizontal="left" vertical="center" wrapText="1"/>
    </xf>
    <xf numFmtId="0" fontId="41" fillId="2" borderId="0" xfId="93" applyFont="1" applyFill="1" applyAlignment="1">
      <alignment horizontal="left" vertical="center" wrapText="1"/>
    </xf>
    <xf numFmtId="0" fontId="45" fillId="0" borderId="0" xfId="90" applyFont="1" applyFill="1" applyBorder="1" applyAlignment="1">
      <alignment horizontal="center"/>
    </xf>
    <xf numFmtId="0" fontId="40" fillId="0" borderId="0" xfId="90" applyFont="1" applyFill="1" applyBorder="1" applyAlignment="1">
      <alignment horizontal="center" vertical="center"/>
    </xf>
    <xf numFmtId="0" fontId="14" fillId="0" borderId="0" xfId="90" applyFont="1" applyFill="1" applyBorder="1" applyAlignment="1">
      <alignment horizontal="right" vertical="center"/>
    </xf>
    <xf numFmtId="0" fontId="46" fillId="0" borderId="0" xfId="0" applyFont="1"/>
    <xf numFmtId="180" fontId="46" fillId="0" borderId="0" xfId="0" applyNumberFormat="1" applyFont="1" applyFill="1" applyBorder="1" applyAlignment="1" applyProtection="1">
      <alignment horizontal="right" vertical="center"/>
      <protection locked="0"/>
    </xf>
    <xf numFmtId="14" fontId="14" fillId="0" borderId="2" xfId="109" applyNumberFormat="1" applyFont="1" applyFill="1" applyBorder="1" applyAlignment="1" applyProtection="1">
      <alignment horizontal="center" vertical="center"/>
      <protection locked="0"/>
    </xf>
    <xf numFmtId="183" fontId="46" fillId="0" borderId="2" xfId="109" applyNumberFormat="1" applyFont="1" applyFill="1" applyBorder="1" applyAlignment="1" applyProtection="1">
      <alignment horizontal="center" vertical="center" wrapText="1"/>
      <protection locked="0"/>
    </xf>
    <xf numFmtId="0" fontId="15" fillId="0" borderId="2" xfId="116" applyFont="1" applyFill="1" applyBorder="1" applyAlignment="1">
      <alignment horizontal="center" vertical="center"/>
    </xf>
    <xf numFmtId="184" fontId="47" fillId="0" borderId="2" xfId="90" applyNumberFormat="1" applyFont="1" applyFill="1" applyBorder="1">
      <alignment vertical="center"/>
    </xf>
    <xf numFmtId="0" fontId="41" fillId="0" borderId="2" xfId="0" applyFont="1" applyBorder="1" applyAlignment="1">
      <alignment horizontal="center" vertical="center"/>
    </xf>
    <xf numFmtId="184" fontId="25" fillId="0" borderId="2" xfId="0" applyNumberFormat="1" applyFont="1" applyBorder="1" applyAlignment="1">
      <alignment horizontal="right" vertical="center"/>
    </xf>
    <xf numFmtId="0" fontId="0" fillId="2" borderId="0" xfId="93" applyFont="1" applyFill="1" applyAlignment="1">
      <alignment horizontal="left" vertical="center" wrapText="1"/>
    </xf>
    <xf numFmtId="0" fontId="0" fillId="0" borderId="0" xfId="78" applyAlignment="1">
      <alignment vertical="center" wrapText="1"/>
    </xf>
    <xf numFmtId="0" fontId="0" fillId="0" borderId="0" xfId="78">
      <alignment vertical="center"/>
    </xf>
    <xf numFmtId="0" fontId="48" fillId="0" borderId="0" xfId="90" applyFont="1" applyFill="1" applyBorder="1" applyAlignment="1">
      <alignment horizontal="left" vertical="center" wrapText="1"/>
    </xf>
    <xf numFmtId="0" fontId="20" fillId="0" borderId="0" xfId="78" applyFont="1" applyFill="1" applyBorder="1" applyAlignment="1">
      <alignment vertical="center"/>
    </xf>
    <xf numFmtId="0" fontId="49" fillId="0" borderId="0" xfId="90" applyFont="1" applyFill="1" applyBorder="1" applyAlignment="1">
      <alignment horizontal="center" vertical="center"/>
    </xf>
    <xf numFmtId="0" fontId="41" fillId="0" borderId="0" xfId="78" applyFont="1" applyAlignment="1">
      <alignment vertical="center" wrapText="1"/>
    </xf>
    <xf numFmtId="0" fontId="41" fillId="0" borderId="0" xfId="78" applyFont="1">
      <alignment vertical="center"/>
    </xf>
    <xf numFmtId="0" fontId="50" fillId="0" borderId="0" xfId="90" applyFont="1" applyFill="1" applyBorder="1" applyAlignment="1">
      <alignment vertical="center"/>
    </xf>
    <xf numFmtId="0" fontId="22" fillId="0" borderId="0" xfId="78" applyFont="1" applyAlignment="1">
      <alignment vertical="center" wrapText="1"/>
    </xf>
    <xf numFmtId="0" fontId="22" fillId="0" borderId="0" xfId="78" applyFont="1">
      <alignment vertical="center"/>
    </xf>
    <xf numFmtId="0" fontId="6" fillId="0" borderId="0" xfId="90" applyFont="1" applyFill="1" applyBorder="1" applyAlignment="1">
      <alignment horizontal="right" vertical="center"/>
    </xf>
    <xf numFmtId="0" fontId="18" fillId="0" borderId="0" xfId="90" applyFont="1" applyFill="1" applyBorder="1" applyAlignment="1">
      <alignment horizontal="center" vertical="center"/>
    </xf>
    <xf numFmtId="0" fontId="23" fillId="0" borderId="3" xfId="116" applyFont="1" applyFill="1" applyBorder="1" applyAlignment="1">
      <alignment horizontal="center" vertical="center" wrapText="1"/>
    </xf>
    <xf numFmtId="0" fontId="23" fillId="2" borderId="3" xfId="78" applyFont="1" applyFill="1" applyBorder="1" applyAlignment="1">
      <alignment horizontal="center" vertical="center"/>
    </xf>
    <xf numFmtId="0" fontId="23" fillId="0" borderId="3" xfId="116" applyFont="1" applyFill="1" applyBorder="1" applyAlignment="1">
      <alignment horizontal="center" vertical="center"/>
    </xf>
    <xf numFmtId="0" fontId="23" fillId="0" borderId="2" xfId="116" applyFont="1" applyFill="1" applyBorder="1" applyAlignment="1">
      <alignment horizontal="left" vertical="center" wrapText="1"/>
    </xf>
    <xf numFmtId="179" fontId="23" fillId="2" borderId="2" xfId="78" applyNumberFormat="1" applyFont="1" applyFill="1" applyBorder="1" applyAlignment="1">
      <alignment horizontal="right" vertical="center"/>
    </xf>
    <xf numFmtId="0" fontId="15" fillId="0" borderId="2" xfId="116" applyFont="1" applyFill="1" applyBorder="1" applyAlignment="1">
      <alignment horizontal="left" vertical="center"/>
    </xf>
    <xf numFmtId="0" fontId="24" fillId="0" borderId="2" xfId="78" applyFont="1" applyBorder="1" applyAlignment="1">
      <alignment vertical="center" wrapText="1"/>
    </xf>
    <xf numFmtId="184" fontId="24" fillId="0" borderId="2" xfId="78" applyNumberFormat="1" applyFont="1" applyBorder="1">
      <alignment vertical="center"/>
    </xf>
    <xf numFmtId="0" fontId="7" fillId="0" borderId="2" xfId="78" applyNumberFormat="1" applyFont="1" applyFill="1" applyBorder="1" applyAlignment="1" applyProtection="1">
      <alignment horizontal="left" vertical="center"/>
    </xf>
    <xf numFmtId="179" fontId="7" fillId="0" borderId="2" xfId="78" applyNumberFormat="1" applyFont="1" applyFill="1" applyBorder="1" applyAlignment="1">
      <alignment vertical="center"/>
    </xf>
    <xf numFmtId="0" fontId="25" fillId="0" borderId="2" xfId="78" applyFont="1" applyFill="1" applyBorder="1" applyAlignment="1">
      <alignment vertical="center" wrapText="1"/>
    </xf>
    <xf numFmtId="184" fontId="25" fillId="0" borderId="2" xfId="78" applyNumberFormat="1" applyFont="1" applyFill="1" applyBorder="1">
      <alignment vertical="center"/>
    </xf>
    <xf numFmtId="0" fontId="8" fillId="0" borderId="2" xfId="78" applyNumberFormat="1" applyFont="1" applyFill="1" applyBorder="1" applyAlignment="1" applyProtection="1">
      <alignment horizontal="left" vertical="center"/>
    </xf>
    <xf numFmtId="179" fontId="8" fillId="0" borderId="2" xfId="78" applyNumberFormat="1" applyFont="1" applyFill="1" applyBorder="1">
      <alignment vertical="center"/>
    </xf>
    <xf numFmtId="0" fontId="25" fillId="0" borderId="2" xfId="78" applyFont="1" applyBorder="1" applyAlignment="1">
      <alignment vertical="center" wrapText="1"/>
    </xf>
    <xf numFmtId="184" fontId="25" fillId="0" borderId="2" xfId="78" applyNumberFormat="1" applyFont="1" applyBorder="1">
      <alignment vertical="center"/>
    </xf>
    <xf numFmtId="179" fontId="25" fillId="0" borderId="2" xfId="78" applyNumberFormat="1" applyFont="1" applyBorder="1">
      <alignment vertical="center"/>
    </xf>
    <xf numFmtId="0" fontId="25" fillId="0" borderId="2" xfId="78" applyFont="1" applyBorder="1">
      <alignment vertical="center"/>
    </xf>
    <xf numFmtId="0" fontId="24" fillId="0" borderId="2" xfId="78" applyFont="1" applyBorder="1">
      <alignment vertical="center"/>
    </xf>
    <xf numFmtId="179" fontId="24" fillId="0" borderId="2" xfId="78" applyNumberFormat="1" applyFont="1" applyBorder="1">
      <alignment vertical="center"/>
    </xf>
    <xf numFmtId="0" fontId="25" fillId="0" borderId="8" xfId="78" applyFont="1" applyFill="1" applyBorder="1">
      <alignment vertical="center"/>
    </xf>
    <xf numFmtId="179" fontId="25" fillId="0" borderId="8" xfId="78" applyNumberFormat="1" applyFont="1" applyFill="1" applyBorder="1">
      <alignment vertical="center"/>
    </xf>
    <xf numFmtId="0" fontId="51" fillId="0" borderId="0" xfId="78" applyFont="1" applyAlignment="1">
      <alignment vertical="center" wrapText="1"/>
    </xf>
    <xf numFmtId="0" fontId="51" fillId="0" borderId="0" xfId="78" applyFont="1">
      <alignment vertical="center"/>
    </xf>
    <xf numFmtId="0" fontId="39" fillId="0" borderId="0" xfId="94" applyFont="1" applyFill="1" applyBorder="1" applyAlignment="1">
      <alignment horizontal="left" vertical="center" wrapText="1"/>
    </xf>
    <xf numFmtId="0" fontId="0" fillId="0" borderId="0" xfId="78" applyFont="1" applyAlignment="1">
      <alignment horizontal="left" vertical="center" wrapText="1"/>
    </xf>
    <xf numFmtId="0" fontId="0" fillId="0" borderId="0" xfId="78" applyAlignment="1">
      <alignment horizontal="left" vertical="center" wrapText="1"/>
    </xf>
    <xf numFmtId="0" fontId="41" fillId="0" borderId="0" xfId="94" applyFont="1" applyFill="1" applyBorder="1" applyAlignment="1">
      <alignment horizontal="left" vertical="center" wrapText="1"/>
    </xf>
    <xf numFmtId="0" fontId="10" fillId="0" borderId="0" xfId="0" applyFont="1" applyFill="1" applyBorder="1" applyAlignment="1">
      <alignment horizontal="center" vertical="center"/>
    </xf>
    <xf numFmtId="0" fontId="46" fillId="0" borderId="0" xfId="90" applyFont="1" applyBorder="1" applyAlignment="1">
      <alignment horizontal="right" vertical="center"/>
    </xf>
    <xf numFmtId="0" fontId="46" fillId="0" borderId="2" xfId="0" applyFont="1" applyBorder="1" applyAlignment="1">
      <alignment horizontal="center"/>
    </xf>
    <xf numFmtId="181" fontId="14" fillId="0" borderId="2" xfId="10" applyNumberFormat="1" applyFont="1" applyFill="1" applyBorder="1" applyAlignment="1" applyProtection="1">
      <alignment vertical="center" wrapText="1"/>
    </xf>
    <xf numFmtId="0" fontId="41" fillId="0" borderId="2" xfId="0" applyFont="1" applyBorder="1" applyAlignment="1">
      <alignment horizontal="left"/>
    </xf>
    <xf numFmtId="181" fontId="6" fillId="0" borderId="2" xfId="10" applyNumberFormat="1" applyFont="1" applyFill="1" applyBorder="1" applyAlignment="1" applyProtection="1">
      <alignment vertical="center" wrapText="1"/>
    </xf>
    <xf numFmtId="0" fontId="41" fillId="0" borderId="2" xfId="0" applyFont="1" applyBorder="1" applyAlignment="1">
      <alignment horizontal="left" indent="1"/>
    </xf>
    <xf numFmtId="0" fontId="52" fillId="0" borderId="0" xfId="90" applyFont="1" applyFill="1" applyAlignment="1">
      <alignment horizontal="center" vertical="center"/>
    </xf>
    <xf numFmtId="0" fontId="10" fillId="0" borderId="0" xfId="93" applyFont="1" applyFill="1" applyBorder="1" applyAlignment="1">
      <alignment horizontal="center" vertical="center"/>
    </xf>
    <xf numFmtId="0" fontId="41" fillId="0" borderId="1" xfId="93" applyFont="1" applyFill="1" applyBorder="1" applyAlignment="1">
      <alignment horizontal="center" vertical="center"/>
    </xf>
    <xf numFmtId="0" fontId="41" fillId="0" borderId="0" xfId="93" applyFont="1" applyFill="1" applyBorder="1" applyAlignment="1">
      <alignment horizontal="right" vertical="center"/>
    </xf>
    <xf numFmtId="0" fontId="47" fillId="0" borderId="2" xfId="93" applyFont="1" applyFill="1" applyBorder="1" applyAlignment="1">
      <alignment horizontal="center" vertical="center" wrapText="1"/>
    </xf>
    <xf numFmtId="183" fontId="47" fillId="0" borderId="2" xfId="93" applyNumberFormat="1" applyFont="1" applyFill="1" applyBorder="1" applyAlignment="1">
      <alignment horizontal="center" vertical="center" wrapText="1"/>
    </xf>
    <xf numFmtId="0" fontId="41" fillId="0" borderId="2" xfId="0" applyFont="1" applyBorder="1" applyAlignment="1">
      <alignment horizontal="left" indent="2"/>
    </xf>
    <xf numFmtId="0" fontId="0" fillId="0" borderId="0" xfId="0" applyFill="1"/>
    <xf numFmtId="0" fontId="49" fillId="0" borderId="0" xfId="116" applyFont="1" applyFill="1" applyAlignment="1">
      <alignment horizontal="center" vertical="center"/>
    </xf>
    <xf numFmtId="0" fontId="20" fillId="0" borderId="0" xfId="93" applyFont="1" applyFill="1" applyBorder="1" applyAlignment="1">
      <alignment horizontal="center" vertical="center"/>
    </xf>
    <xf numFmtId="0" fontId="53" fillId="0" borderId="1" xfId="93" applyFont="1" applyFill="1" applyBorder="1" applyAlignment="1">
      <alignment horizontal="right" vertical="center"/>
    </xf>
    <xf numFmtId="0" fontId="47" fillId="0" borderId="2" xfId="117" applyFont="1" applyFill="1" applyBorder="1" applyAlignment="1">
      <alignment horizontal="center" vertical="center"/>
    </xf>
    <xf numFmtId="181" fontId="47" fillId="0" borderId="2" xfId="10" applyNumberFormat="1" applyFont="1" applyFill="1" applyBorder="1" applyAlignment="1" applyProtection="1">
      <alignment vertical="center" wrapText="1"/>
    </xf>
    <xf numFmtId="0" fontId="41" fillId="0" borderId="2" xfId="0" applyFont="1" applyFill="1" applyBorder="1"/>
    <xf numFmtId="43" fontId="9" fillId="0" borderId="0" xfId="10" applyFont="1" applyAlignment="1"/>
    <xf numFmtId="0" fontId="4" fillId="0" borderId="0" xfId="90" applyFont="1" applyFill="1" applyAlignment="1">
      <alignment vertical="center"/>
    </xf>
    <xf numFmtId="43" fontId="6" fillId="0" borderId="0" xfId="10" applyFont="1" applyAlignment="1"/>
    <xf numFmtId="43" fontId="6" fillId="0" borderId="0" xfId="10" applyFont="1" applyAlignment="1">
      <alignment horizontal="center" vertical="center"/>
    </xf>
    <xf numFmtId="2" fontId="11" fillId="0" borderId="3" xfId="88" applyNumberFormat="1" applyFont="1" applyBorder="1" applyAlignment="1" applyProtection="1">
      <alignment horizontal="center" vertical="center" wrapText="1"/>
    </xf>
    <xf numFmtId="2" fontId="11" fillId="0" borderId="4" xfId="88" applyNumberFormat="1" applyFont="1" applyFill="1" applyBorder="1" applyAlignment="1" applyProtection="1">
      <alignment horizontal="center" vertical="center" wrapText="1"/>
    </xf>
    <xf numFmtId="2" fontId="11" fillId="0" borderId="5" xfId="88" applyNumberFormat="1" applyFont="1" applyFill="1" applyBorder="1" applyAlignment="1" applyProtection="1">
      <alignment horizontal="center" vertical="center" wrapText="1"/>
    </xf>
    <xf numFmtId="2" fontId="11" fillId="0" borderId="6" xfId="88" applyNumberFormat="1" applyFont="1" applyFill="1" applyBorder="1" applyAlignment="1" applyProtection="1">
      <alignment horizontal="center" vertical="center" wrapText="1"/>
    </xf>
    <xf numFmtId="2" fontId="11" fillId="0" borderId="7" xfId="88" applyNumberFormat="1" applyFont="1" applyBorder="1" applyAlignment="1" applyProtection="1">
      <alignment horizontal="center" vertical="center" wrapText="1"/>
    </xf>
    <xf numFmtId="43" fontId="11" fillId="0" borderId="2" xfId="10" applyFont="1" applyFill="1" applyBorder="1" applyAlignment="1" applyProtection="1">
      <alignment horizontal="center" vertical="center" wrapText="1"/>
    </xf>
    <xf numFmtId="0" fontId="11" fillId="0" borderId="2" xfId="68" applyFont="1" applyFill="1" applyBorder="1" applyAlignment="1" applyProtection="1">
      <alignment horizontal="center" vertical="center"/>
      <protection locked="0"/>
    </xf>
    <xf numFmtId="181" fontId="11" fillId="0" borderId="2" xfId="10" applyNumberFormat="1" applyFont="1" applyFill="1" applyBorder="1" applyAlignment="1" applyProtection="1">
      <alignment horizontal="center" vertical="center"/>
      <protection locked="0"/>
    </xf>
    <xf numFmtId="181" fontId="11" fillId="0" borderId="2" xfId="10" applyNumberFormat="1" applyFont="1" applyFill="1" applyBorder="1" applyAlignment="1" applyProtection="1">
      <alignment vertical="center" wrapText="1"/>
    </xf>
    <xf numFmtId="0" fontId="17" fillId="0" borderId="0" xfId="87" applyFont="1" applyAlignment="1"/>
    <xf numFmtId="0" fontId="17" fillId="0" borderId="0" xfId="87" applyFont="1" applyFill="1" applyAlignment="1"/>
    <xf numFmtId="0" fontId="54" fillId="0" borderId="0" xfId="87" applyAlignment="1"/>
    <xf numFmtId="9" fontId="54" fillId="0" borderId="0" xfId="87" applyNumberFormat="1" applyAlignment="1"/>
    <xf numFmtId="9" fontId="9" fillId="0" borderId="0" xfId="87" applyNumberFormat="1" applyFont="1" applyAlignment="1"/>
    <xf numFmtId="0" fontId="55" fillId="0" borderId="0" xfId="87" applyFont="1" applyAlignment="1">
      <alignment horizontal="center" vertical="center"/>
    </xf>
    <xf numFmtId="9" fontId="6" fillId="0" borderId="0" xfId="87" applyNumberFormat="1" applyFont="1" applyBorder="1" applyAlignment="1">
      <alignment horizontal="center" vertical="center"/>
    </xf>
    <xf numFmtId="0" fontId="55" fillId="0" borderId="0" xfId="87" applyFont="1" applyAlignment="1">
      <alignment vertical="center"/>
    </xf>
    <xf numFmtId="9" fontId="7" fillId="0" borderId="2" xfId="87" applyNumberFormat="1" applyFont="1" applyBorder="1" applyAlignment="1">
      <alignment horizontal="center" vertical="center" wrapText="1"/>
    </xf>
    <xf numFmtId="0" fontId="17" fillId="0" borderId="0" xfId="87" applyFont="1" applyAlignment="1">
      <alignment vertical="center"/>
    </xf>
    <xf numFmtId="0" fontId="7" fillId="0" borderId="2" xfId="68" applyFont="1" applyFill="1" applyBorder="1" applyAlignment="1" applyProtection="1">
      <alignment vertical="center"/>
      <protection locked="0"/>
    </xf>
    <xf numFmtId="181" fontId="7" fillId="0" borderId="2" xfId="10" applyNumberFormat="1" applyFont="1" applyFill="1" applyBorder="1" applyAlignment="1" applyProtection="1">
      <alignment vertical="center" wrapText="1"/>
    </xf>
    <xf numFmtId="0" fontId="17" fillId="0" borderId="0" xfId="87" applyFont="1" applyFill="1" applyAlignment="1">
      <alignment vertical="center"/>
    </xf>
    <xf numFmtId="181" fontId="8" fillId="0" borderId="2" xfId="10" applyNumberFormat="1" applyFont="1" applyFill="1" applyBorder="1" applyAlignment="1">
      <alignment vertical="center"/>
    </xf>
    <xf numFmtId="182" fontId="8" fillId="0" borderId="2" xfId="87" applyNumberFormat="1" applyFont="1" applyBorder="1" applyAlignment="1">
      <alignment horizontal="center" vertical="center" wrapText="1"/>
    </xf>
    <xf numFmtId="181" fontId="7" fillId="0" borderId="2" xfId="10" applyNumberFormat="1" applyFont="1" applyFill="1" applyBorder="1" applyAlignment="1">
      <alignment vertical="center"/>
    </xf>
    <xf numFmtId="181" fontId="7" fillId="0" borderId="2" xfId="10" applyNumberFormat="1" applyFont="1" applyBorder="1" applyAlignment="1">
      <alignment vertical="center"/>
    </xf>
    <xf numFmtId="49" fontId="17" fillId="0" borderId="0" xfId="87" applyNumberFormat="1" applyFont="1" applyFill="1" applyAlignment="1" applyProtection="1">
      <alignment vertical="center"/>
    </xf>
    <xf numFmtId="2" fontId="17" fillId="0" borderId="0" xfId="87" applyNumberFormat="1" applyFont="1" applyAlignment="1"/>
    <xf numFmtId="0" fontId="0" fillId="0" borderId="0" xfId="86">
      <alignment vertical="center"/>
    </xf>
    <xf numFmtId="0" fontId="8" fillId="0" borderId="0" xfId="86" applyFont="1" applyFill="1" applyAlignment="1">
      <alignment vertical="center"/>
    </xf>
    <xf numFmtId="0" fontId="22" fillId="0" borderId="0" xfId="86" applyFont="1">
      <alignment vertical="center"/>
    </xf>
    <xf numFmtId="0" fontId="56" fillId="0" borderId="0" xfId="116" applyFont="1" applyAlignment="1">
      <alignment horizontal="center" vertical="center"/>
    </xf>
    <xf numFmtId="0" fontId="6" fillId="0" borderId="0" xfId="86" applyFont="1" applyFill="1" applyAlignment="1">
      <alignment vertical="center"/>
    </xf>
    <xf numFmtId="0" fontId="22" fillId="0" borderId="0" xfId="86" applyFont="1" applyAlignment="1">
      <alignment horizontal="center" vertical="center"/>
    </xf>
    <xf numFmtId="0" fontId="30" fillId="0" borderId="3" xfId="86" applyFont="1" applyFill="1" applyBorder="1" applyAlignment="1">
      <alignment horizontal="center" vertical="center"/>
    </xf>
    <xf numFmtId="0" fontId="37" fillId="0" borderId="3" xfId="86" applyFont="1" applyBorder="1" applyAlignment="1">
      <alignment horizontal="center" vertical="center"/>
    </xf>
    <xf numFmtId="0" fontId="37" fillId="0" borderId="2" xfId="86" applyFont="1" applyBorder="1" applyAlignment="1">
      <alignment horizontal="center" vertical="center"/>
    </xf>
    <xf numFmtId="0" fontId="57" fillId="0" borderId="4" xfId="86" applyFont="1" applyBorder="1" applyAlignment="1">
      <alignment horizontal="center" vertical="center"/>
    </xf>
    <xf numFmtId="0" fontId="57" fillId="0" borderId="9" xfId="86" applyFont="1" applyBorder="1" applyAlignment="1">
      <alignment vertical="center"/>
    </xf>
    <xf numFmtId="0" fontId="57" fillId="0" borderId="0" xfId="86" applyFont="1" applyBorder="1" applyAlignment="1">
      <alignment vertical="center"/>
    </xf>
    <xf numFmtId="0" fontId="30" fillId="0" borderId="2" xfId="86" applyFont="1" applyFill="1" applyBorder="1" applyAlignment="1">
      <alignment horizontal="center" vertical="center"/>
    </xf>
    <xf numFmtId="3" fontId="23" fillId="3" borderId="2" xfId="129" applyNumberFormat="1" applyFont="1" applyFill="1" applyBorder="1" applyAlignment="1" applyProtection="1">
      <alignment vertical="center"/>
      <protection locked="0"/>
    </xf>
    <xf numFmtId="3" fontId="18" fillId="3" borderId="2" xfId="129" applyNumberFormat="1" applyFont="1" applyFill="1" applyBorder="1" applyAlignment="1" applyProtection="1">
      <alignment vertical="center"/>
      <protection locked="0"/>
    </xf>
    <xf numFmtId="3" fontId="18" fillId="3" borderId="0" xfId="129" applyNumberFormat="1" applyFont="1" applyFill="1" applyBorder="1" applyAlignment="1" applyProtection="1">
      <alignment vertical="center"/>
      <protection locked="0"/>
    </xf>
    <xf numFmtId="0" fontId="23" fillId="3" borderId="2" xfId="129" applyFont="1" applyFill="1" applyBorder="1" applyAlignment="1" applyProtection="1">
      <alignment vertical="center"/>
      <protection locked="0"/>
    </xf>
    <xf numFmtId="0" fontId="7" fillId="3" borderId="2" xfId="129" applyFont="1" applyFill="1" applyBorder="1" applyAlignment="1" applyProtection="1">
      <alignment vertical="center"/>
      <protection locked="0"/>
    </xf>
    <xf numFmtId="0" fontId="8" fillId="3" borderId="2" xfId="74" applyNumberFormat="1" applyFont="1" applyFill="1" applyBorder="1" applyAlignment="1">
      <alignment horizontal="left" vertical="center" wrapText="1"/>
    </xf>
    <xf numFmtId="3" fontId="18" fillId="0" borderId="2" xfId="129" applyNumberFormat="1" applyFont="1" applyFill="1" applyBorder="1" applyAlignment="1" applyProtection="1">
      <alignment vertical="center"/>
      <protection locked="0"/>
    </xf>
    <xf numFmtId="0" fontId="8" fillId="0" borderId="2" xfId="129" applyFont="1" applyFill="1" applyBorder="1" applyAlignment="1">
      <alignment vertical="center"/>
    </xf>
    <xf numFmtId="0" fontId="8" fillId="0" borderId="2" xfId="129" applyFont="1" applyFill="1" applyBorder="1" applyAlignment="1" applyProtection="1">
      <alignment vertical="center"/>
      <protection locked="0"/>
    </xf>
    <xf numFmtId="0" fontId="12" fillId="0" borderId="2" xfId="129" applyFont="1" applyFill="1" applyBorder="1" applyAlignment="1" applyProtection="1">
      <alignment vertical="center"/>
      <protection locked="0"/>
    </xf>
    <xf numFmtId="0" fontId="12" fillId="3" borderId="2" xfId="129" applyFont="1" applyFill="1" applyBorder="1" applyAlignment="1" applyProtection="1">
      <alignment vertical="center"/>
      <protection locked="0"/>
    </xf>
    <xf numFmtId="0" fontId="34" fillId="3" borderId="2" xfId="129" applyFont="1" applyFill="1" applyBorder="1" applyAlignment="1" applyProtection="1">
      <alignment vertical="center"/>
      <protection locked="0"/>
    </xf>
    <xf numFmtId="0" fontId="33" fillId="3" borderId="2" xfId="129" applyFont="1" applyFill="1" applyBorder="1" applyAlignment="1" applyProtection="1">
      <alignment vertical="center"/>
      <protection locked="0"/>
    </xf>
    <xf numFmtId="0" fontId="22" fillId="0" borderId="2" xfId="86" applyFont="1" applyBorder="1">
      <alignment vertical="center"/>
    </xf>
    <xf numFmtId="0" fontId="22" fillId="0" borderId="0" xfId="86" applyFont="1" applyBorder="1">
      <alignment vertical="center"/>
    </xf>
    <xf numFmtId="0" fontId="22" fillId="0" borderId="3" xfId="86" applyFont="1" applyBorder="1">
      <alignment vertical="center"/>
    </xf>
    <xf numFmtId="0" fontId="22" fillId="0" borderId="2" xfId="86" applyFont="1" applyFill="1" applyBorder="1">
      <alignment vertical="center"/>
    </xf>
    <xf numFmtId="3" fontId="44" fillId="0" borderId="0" xfId="129" applyNumberFormat="1" applyFont="1" applyFill="1" applyBorder="1" applyAlignment="1" applyProtection="1">
      <alignment vertical="center"/>
      <protection locked="0"/>
    </xf>
    <xf numFmtId="0" fontId="41" fillId="0" borderId="0" xfId="86" applyFont="1" applyBorder="1">
      <alignment vertical="center"/>
    </xf>
    <xf numFmtId="0" fontId="41" fillId="0" borderId="5" xfId="86" applyFont="1" applyBorder="1">
      <alignment vertical="center"/>
    </xf>
    <xf numFmtId="3" fontId="44" fillId="3" borderId="5" xfId="129" applyNumberFormat="1" applyFont="1" applyFill="1" applyBorder="1" applyAlignment="1" applyProtection="1">
      <alignment vertical="center"/>
      <protection locked="0"/>
    </xf>
    <xf numFmtId="3" fontId="44" fillId="3" borderId="0" xfId="129" applyNumberFormat="1" applyFont="1" applyFill="1" applyBorder="1" applyAlignment="1" applyProtection="1">
      <alignment vertical="center"/>
      <protection locked="0"/>
    </xf>
    <xf numFmtId="0" fontId="41" fillId="0" borderId="5" xfId="94" applyFont="1" applyFill="1" applyBorder="1" applyAlignment="1">
      <alignment horizontal="left" vertical="center" wrapText="1"/>
    </xf>
    <xf numFmtId="0" fontId="58" fillId="0" borderId="0" xfId="94" applyFont="1" applyFill="1" applyBorder="1">
      <alignment vertical="center"/>
    </xf>
    <xf numFmtId="0" fontId="41" fillId="0" borderId="0" xfId="86" applyFont="1">
      <alignment vertical="center"/>
    </xf>
    <xf numFmtId="3" fontId="22" fillId="0" borderId="0" xfId="86" applyNumberFormat="1" applyFont="1">
      <alignment vertical="center"/>
    </xf>
    <xf numFmtId="181" fontId="22" fillId="4" borderId="0" xfId="86" applyNumberFormat="1" applyFont="1" applyFill="1">
      <alignment vertical="center"/>
    </xf>
    <xf numFmtId="3" fontId="0" fillId="0" borderId="0" xfId="86" applyNumberFormat="1">
      <alignment vertical="center"/>
    </xf>
    <xf numFmtId="181" fontId="22" fillId="0" borderId="0" xfId="10" applyNumberFormat="1" applyFont="1">
      <alignment vertical="center"/>
    </xf>
    <xf numFmtId="49" fontId="59" fillId="0" borderId="10" xfId="0" applyNumberFormat="1" applyFont="1" applyBorder="1" applyAlignment="1">
      <alignment vertical="top" wrapText="1"/>
    </xf>
    <xf numFmtId="0" fontId="59" fillId="0" borderId="10" xfId="0" applyFont="1" applyBorder="1" applyAlignment="1">
      <alignment horizontal="right" vertical="center"/>
    </xf>
    <xf numFmtId="0" fontId="35" fillId="0" borderId="0" xfId="110" applyFont="1" applyFill="1" applyAlignment="1">
      <alignment vertical="center"/>
    </xf>
    <xf numFmtId="0" fontId="35" fillId="0" borderId="0" xfId="110" applyFont="1" applyFill="1">
      <alignment vertical="center"/>
    </xf>
    <xf numFmtId="0" fontId="60" fillId="0" borderId="0" xfId="90" applyFont="1" applyAlignment="1">
      <alignment horizontal="center" vertical="center"/>
    </xf>
    <xf numFmtId="0" fontId="0" fillId="0" borderId="0" xfId="90" applyBorder="1" applyAlignment="1">
      <alignment horizontal="right" vertical="center"/>
    </xf>
    <xf numFmtId="0" fontId="61" fillId="0" borderId="0" xfId="66" applyFont="1" applyFill="1" applyBorder="1" applyAlignment="1">
      <alignment horizontal="center" vertical="center"/>
    </xf>
    <xf numFmtId="178" fontId="62" fillId="0" borderId="0" xfId="90" applyNumberFormat="1" applyFont="1" applyBorder="1">
      <alignment vertical="center"/>
    </xf>
    <xf numFmtId="0" fontId="40" fillId="0" borderId="0" xfId="110" applyFont="1" applyFill="1" applyBorder="1" applyAlignment="1">
      <alignment horizontal="center" vertical="center"/>
    </xf>
    <xf numFmtId="0" fontId="41" fillId="0" borderId="0" xfId="110" applyFont="1" applyFill="1" applyBorder="1" applyAlignment="1">
      <alignment horizontal="center" vertical="center"/>
    </xf>
    <xf numFmtId="0" fontId="41" fillId="0" borderId="0" xfId="66" applyFont="1" applyFill="1" applyBorder="1" applyAlignment="1">
      <alignment horizontal="left" vertical="center"/>
    </xf>
    <xf numFmtId="0" fontId="46" fillId="0" borderId="0" xfId="90" applyFont="1" applyBorder="1">
      <alignment vertical="center"/>
    </xf>
    <xf numFmtId="178" fontId="41" fillId="0" borderId="0" xfId="90" applyNumberFormat="1" applyFont="1" applyBorder="1" applyAlignment="1">
      <alignment horizontal="right" vertical="center"/>
    </xf>
    <xf numFmtId="178" fontId="63" fillId="0" borderId="0" xfId="90" applyNumberFormat="1" applyFont="1" applyBorder="1" applyAlignment="1">
      <alignment horizontal="right" vertical="center"/>
    </xf>
    <xf numFmtId="0" fontId="41" fillId="0" borderId="0" xfId="90" applyFont="1" applyFill="1" applyAlignment="1">
      <alignment horizontal="left" vertical="center" wrapText="1"/>
    </xf>
    <xf numFmtId="0" fontId="64" fillId="0" borderId="0" xfId="110" applyFont="1" applyFill="1">
      <alignment vertical="center"/>
    </xf>
    <xf numFmtId="0" fontId="17" fillId="0" borderId="0" xfId="88" applyFont="1" applyAlignment="1"/>
    <xf numFmtId="0" fontId="20" fillId="0" borderId="0" xfId="88" applyFont="1" applyAlignment="1"/>
    <xf numFmtId="0" fontId="54" fillId="0" borderId="0" xfId="88" applyAlignment="1">
      <alignment wrapText="1"/>
    </xf>
    <xf numFmtId="0" fontId="54" fillId="0" borderId="0" xfId="88" applyAlignment="1"/>
    <xf numFmtId="0" fontId="4" fillId="0" borderId="0" xfId="90" applyFont="1" applyFill="1" applyAlignment="1">
      <alignment vertical="center" wrapText="1"/>
    </xf>
    <xf numFmtId="0" fontId="3" fillId="0" borderId="0" xfId="90" applyFont="1" applyFill="1" applyAlignment="1">
      <alignment vertical="center"/>
    </xf>
    <xf numFmtId="0" fontId="20" fillId="0" borderId="0" xfId="88" applyFont="1" applyAlignment="1">
      <alignment horizontal="center" vertical="center"/>
    </xf>
    <xf numFmtId="2" fontId="6" fillId="0" borderId="0" xfId="88" applyNumberFormat="1" applyFont="1" applyBorder="1" applyAlignment="1" applyProtection="1">
      <alignment horizontal="left" wrapText="1"/>
    </xf>
    <xf numFmtId="2" fontId="6" fillId="0" borderId="0" xfId="88" applyNumberFormat="1" applyFont="1" applyAlignment="1" applyProtection="1">
      <alignment horizontal="center" vertical="center"/>
    </xf>
    <xf numFmtId="0" fontId="17" fillId="0" borderId="0" xfId="88" applyFont="1" applyAlignment="1">
      <alignment vertical="center"/>
    </xf>
    <xf numFmtId="0" fontId="7" fillId="0" borderId="2" xfId="68" applyFont="1" applyFill="1" applyBorder="1" applyAlignment="1" applyProtection="1">
      <alignment horizontal="center" vertical="center" wrapText="1"/>
      <protection locked="0"/>
    </xf>
    <xf numFmtId="43" fontId="7" fillId="0" borderId="2" xfId="10" applyFont="1" applyFill="1" applyBorder="1" applyAlignment="1" applyProtection="1">
      <alignment vertical="center" wrapText="1"/>
    </xf>
    <xf numFmtId="43" fontId="8" fillId="0" borderId="2" xfId="10" applyFont="1" applyFill="1" applyBorder="1" applyAlignment="1" applyProtection="1">
      <alignment vertical="center" wrapText="1"/>
    </xf>
    <xf numFmtId="182" fontId="8" fillId="0" borderId="2" xfId="88" applyNumberFormat="1" applyFont="1" applyFill="1" applyBorder="1" applyAlignment="1" applyProtection="1">
      <alignment vertical="center" wrapText="1"/>
    </xf>
    <xf numFmtId="0" fontId="8" fillId="0" borderId="2" xfId="81" applyFont="1" applyFill="1" applyBorder="1" applyAlignment="1" applyProtection="1">
      <alignment vertical="center" wrapText="1"/>
      <protection locked="0"/>
    </xf>
    <xf numFmtId="43" fontId="8" fillId="0" borderId="2" xfId="10" applyFont="1" applyBorder="1" applyAlignment="1" applyProtection="1">
      <alignment horizontal="center" vertical="center" wrapText="1"/>
    </xf>
    <xf numFmtId="0" fontId="20" fillId="0" borderId="0" xfId="88" applyFont="1" applyAlignment="1">
      <alignment vertical="center"/>
    </xf>
    <xf numFmtId="2" fontId="17" fillId="0" borderId="0" xfId="88" applyNumberFormat="1" applyFont="1" applyAlignment="1">
      <alignment vertical="center"/>
    </xf>
    <xf numFmtId="2" fontId="7" fillId="0" borderId="2" xfId="87" applyNumberFormat="1" applyFont="1" applyBorder="1" applyAlignment="1">
      <alignment horizontal="center" vertical="center" wrapText="1"/>
    </xf>
    <xf numFmtId="0" fontId="9" fillId="0" borderId="0" xfId="87" applyFont="1" applyAlignment="1">
      <alignment horizontal="center" wrapText="1"/>
    </xf>
    <xf numFmtId="0" fontId="8" fillId="0" borderId="0" xfId="87" applyFont="1" applyAlignment="1">
      <alignment horizontal="left"/>
    </xf>
    <xf numFmtId="0" fontId="8" fillId="0" borderId="0" xfId="87" applyFont="1" applyAlignment="1">
      <alignment horizontal="left" vertical="center"/>
    </xf>
    <xf numFmtId="0" fontId="9" fillId="0" borderId="0" xfId="87" applyFont="1" applyAlignment="1">
      <alignment horizontal="left"/>
    </xf>
    <xf numFmtId="0" fontId="35" fillId="0" borderId="0" xfId="90" applyFont="1" applyFill="1" applyAlignment="1"/>
    <xf numFmtId="0" fontId="0" fillId="0" borderId="0" xfId="90" applyFill="1" applyAlignment="1"/>
    <xf numFmtId="179" fontId="0" fillId="0" borderId="0" xfId="90" applyNumberFormat="1" applyFill="1" applyAlignment="1"/>
    <xf numFmtId="183" fontId="0" fillId="0" borderId="0" xfId="90" applyNumberFormat="1" applyFill="1" applyAlignment="1"/>
    <xf numFmtId="0" fontId="21" fillId="0" borderId="0" xfId="90" applyFont="1" applyFill="1" applyAlignment="1">
      <alignment horizontal="center" vertical="center"/>
    </xf>
    <xf numFmtId="0" fontId="7" fillId="0" borderId="2" xfId="90" applyFont="1" applyFill="1" applyBorder="1" applyAlignment="1">
      <alignment horizontal="center" vertical="center"/>
    </xf>
    <xf numFmtId="0" fontId="7" fillId="0" borderId="2" xfId="90" applyFont="1" applyFill="1" applyBorder="1" applyAlignment="1">
      <alignment horizontal="center" vertical="center" wrapText="1"/>
    </xf>
    <xf numFmtId="183" fontId="23" fillId="0" borderId="2" xfId="109" applyNumberFormat="1" applyFont="1" applyFill="1" applyBorder="1" applyAlignment="1" applyProtection="1">
      <alignment horizontal="center" vertical="center" wrapText="1"/>
      <protection locked="0"/>
    </xf>
    <xf numFmtId="0" fontId="7" fillId="0" borderId="2" xfId="112" applyFont="1" applyFill="1" applyBorder="1" applyAlignment="1">
      <alignment horizontal="center" vertical="center"/>
    </xf>
    <xf numFmtId="184" fontId="7" fillId="0" borderId="2" xfId="90" applyNumberFormat="1" applyFont="1" applyFill="1" applyBorder="1" applyAlignment="1">
      <alignment horizontal="right" vertical="center"/>
    </xf>
    <xf numFmtId="182" fontId="7" fillId="0" borderId="2" xfId="90" applyNumberFormat="1" applyFont="1" applyFill="1" applyBorder="1" applyAlignment="1">
      <alignment horizontal="center" vertical="center"/>
    </xf>
    <xf numFmtId="0" fontId="7" fillId="0" borderId="2" xfId="90" applyFont="1" applyFill="1" applyBorder="1" applyAlignment="1">
      <alignment horizontal="left" vertical="center"/>
    </xf>
    <xf numFmtId="182" fontId="8" fillId="0" borderId="2" xfId="90" applyNumberFormat="1" applyFont="1" applyFill="1" applyBorder="1" applyAlignment="1">
      <alignment horizontal="center" vertical="center"/>
    </xf>
    <xf numFmtId="184" fontId="8" fillId="2" borderId="2" xfId="90" applyNumberFormat="1" applyFont="1" applyFill="1" applyBorder="1" applyAlignment="1">
      <alignment horizontal="right" vertical="center"/>
    </xf>
    <xf numFmtId="0" fontId="7" fillId="0" borderId="2" xfId="112" applyFont="1" applyFill="1" applyBorder="1" applyAlignment="1">
      <alignment horizontal="left" vertical="center"/>
    </xf>
    <xf numFmtId="0" fontId="8" fillId="0" borderId="2" xfId="84" applyFont="1" applyFill="1" applyBorder="1" applyAlignment="1">
      <alignment horizontal="left" vertical="center"/>
    </xf>
    <xf numFmtId="43" fontId="8" fillId="0" borderId="2" xfId="10" applyFont="1" applyFill="1" applyBorder="1" applyAlignment="1">
      <alignment horizontal="right" vertical="center"/>
    </xf>
    <xf numFmtId="184" fontId="8" fillId="0" borderId="2" xfId="84" applyNumberFormat="1" applyFont="1" applyFill="1" applyBorder="1" applyAlignment="1">
      <alignment horizontal="right" vertical="center"/>
    </xf>
    <xf numFmtId="182" fontId="8" fillId="0" borderId="2" xfId="10" applyNumberFormat="1" applyFont="1" applyFill="1" applyBorder="1" applyAlignment="1">
      <alignment horizontal="center" vertical="center"/>
    </xf>
    <xf numFmtId="184" fontId="8" fillId="0" borderId="2" xfId="90" applyNumberFormat="1" applyFont="1" applyFill="1" applyBorder="1" applyAlignment="1">
      <alignment horizontal="right" vertical="center"/>
    </xf>
    <xf numFmtId="0" fontId="10" fillId="0" borderId="0" xfId="84" applyFont="1" applyFill="1" applyBorder="1" applyAlignment="1">
      <alignment horizontal="left" vertical="center"/>
    </xf>
    <xf numFmtId="184" fontId="10" fillId="0" borderId="0" xfId="84" applyNumberFormat="1" applyFont="1" applyFill="1" applyBorder="1" applyAlignment="1">
      <alignment horizontal="right" vertical="center"/>
    </xf>
    <xf numFmtId="182" fontId="10" fillId="0" borderId="0" xfId="90" applyNumberFormat="1" applyFont="1" applyFill="1" applyBorder="1" applyAlignment="1">
      <alignment horizontal="center" vertical="center"/>
    </xf>
    <xf numFmtId="184" fontId="10" fillId="0" borderId="0" xfId="90" applyNumberFormat="1" applyFont="1" applyFill="1" applyBorder="1" applyAlignment="1">
      <alignment horizontal="right" vertical="center"/>
    </xf>
    <xf numFmtId="0" fontId="41" fillId="2" borderId="0" xfId="90" applyFont="1" applyFill="1" applyBorder="1" applyAlignment="1">
      <alignment horizontal="left" vertical="center" wrapText="1"/>
    </xf>
    <xf numFmtId="0" fontId="41" fillId="0" borderId="0" xfId="90" applyFont="1" applyFill="1" applyAlignment="1"/>
    <xf numFmtId="0" fontId="22" fillId="0" borderId="1" xfId="90" applyFont="1" applyFill="1" applyBorder="1" applyAlignment="1">
      <alignment vertical="center"/>
    </xf>
    <xf numFmtId="0" fontId="10" fillId="0" borderId="0" xfId="90" applyFont="1" applyFill="1" applyAlignment="1"/>
    <xf numFmtId="43" fontId="7" fillId="0" borderId="2" xfId="10" applyFont="1" applyFill="1" applyBorder="1" applyAlignment="1">
      <alignment horizontal="right" vertical="center"/>
    </xf>
    <xf numFmtId="0" fontId="41" fillId="2" borderId="0" xfId="90" applyFont="1" applyFill="1" applyAlignment="1">
      <alignment vertical="center" wrapText="1"/>
    </xf>
    <xf numFmtId="0" fontId="0" fillId="0" borderId="0" xfId="90" applyFill="1" applyAlignment="1">
      <alignment vertical="center"/>
    </xf>
    <xf numFmtId="0" fontId="0" fillId="0" borderId="0" xfId="77">
      <alignment vertical="center"/>
    </xf>
    <xf numFmtId="0" fontId="65" fillId="0" borderId="0" xfId="90" applyFont="1" applyFill="1" applyBorder="1" applyAlignment="1">
      <alignment horizontal="center"/>
    </xf>
    <xf numFmtId="180" fontId="25" fillId="0" borderId="0" xfId="77" applyNumberFormat="1" applyFont="1" applyFill="1" applyBorder="1" applyAlignment="1" applyProtection="1">
      <alignment horizontal="center" vertical="center"/>
      <protection locked="0"/>
    </xf>
    <xf numFmtId="14" fontId="23" fillId="0" borderId="2" xfId="109" applyNumberFormat="1" applyFont="1" applyFill="1" applyBorder="1" applyAlignment="1" applyProtection="1">
      <alignment horizontal="center" vertical="center"/>
      <protection locked="0"/>
    </xf>
    <xf numFmtId="183" fontId="66" fillId="0" borderId="2" xfId="109" applyNumberFormat="1" applyFont="1" applyFill="1" applyBorder="1" applyAlignment="1" applyProtection="1">
      <alignment horizontal="center" vertical="center" wrapText="1"/>
      <protection locked="0"/>
    </xf>
    <xf numFmtId="0" fontId="23" fillId="0" borderId="2" xfId="116" applyFont="1" applyFill="1" applyBorder="1" applyAlignment="1">
      <alignment horizontal="center" vertical="center"/>
    </xf>
    <xf numFmtId="184" fontId="66" fillId="0" borderId="2" xfId="77" applyNumberFormat="1" applyFont="1" applyBorder="1" applyAlignment="1">
      <alignment horizontal="right" vertical="center"/>
    </xf>
    <xf numFmtId="0" fontId="4" fillId="0" borderId="2" xfId="77" applyFont="1" applyBorder="1" applyAlignment="1">
      <alignment horizontal="center" vertical="center"/>
    </xf>
    <xf numFmtId="181" fontId="25" fillId="2" borderId="2" xfId="10" applyNumberFormat="1" applyFont="1" applyFill="1" applyBorder="1" applyAlignment="1">
      <alignment horizontal="right" vertical="center"/>
    </xf>
    <xf numFmtId="0" fontId="8" fillId="0" borderId="0" xfId="82" applyFont="1" applyFill="1" applyAlignment="1"/>
    <xf numFmtId="0" fontId="8" fillId="0" borderId="0" xfId="82" applyFont="1" applyFill="1" applyAlignment="1">
      <alignment vertical="center"/>
    </xf>
    <xf numFmtId="0" fontId="8" fillId="0" borderId="0" xfId="82" applyFont="1" applyFill="1" applyAlignment="1">
      <alignment horizontal="center"/>
    </xf>
    <xf numFmtId="0" fontId="23" fillId="0" borderId="2" xfId="82" applyFont="1" applyFill="1" applyBorder="1" applyAlignment="1">
      <alignment horizontal="center" vertical="center"/>
    </xf>
    <xf numFmtId="0" fontId="23" fillId="0" borderId="2" xfId="82" applyFont="1" applyFill="1" applyBorder="1" applyAlignment="1">
      <alignment horizontal="center" vertical="center" wrapText="1"/>
    </xf>
    <xf numFmtId="0" fontId="23" fillId="0" borderId="2" xfId="82" applyFont="1" applyFill="1" applyBorder="1" applyAlignment="1">
      <alignment horizontal="left" vertical="center"/>
    </xf>
    <xf numFmtId="0" fontId="8" fillId="0" borderId="2" xfId="82" applyFont="1" applyFill="1" applyBorder="1" applyAlignment="1">
      <alignment vertical="center" wrapText="1"/>
    </xf>
    <xf numFmtId="0" fontId="8" fillId="0" borderId="0" xfId="82" applyFont="1" applyFill="1" applyAlignment="1">
      <alignment vertical="center" wrapText="1"/>
    </xf>
    <xf numFmtId="0" fontId="43" fillId="0" borderId="0" xfId="90" applyFont="1" applyFill="1" applyAlignment="1">
      <alignment horizontal="center" vertical="center"/>
    </xf>
    <xf numFmtId="0" fontId="0" fillId="0" borderId="1" xfId="90" applyBorder="1" applyAlignment="1">
      <alignment horizontal="right" vertical="center"/>
    </xf>
    <xf numFmtId="0" fontId="48" fillId="0" borderId="2" xfId="112" applyFont="1" applyFill="1" applyBorder="1" applyAlignment="1">
      <alignment horizontal="center" vertical="center"/>
    </xf>
    <xf numFmtId="183" fontId="48" fillId="0" borderId="2" xfId="112" applyNumberFormat="1" applyFont="1" applyFill="1" applyBorder="1" applyAlignment="1">
      <alignment horizontal="center" vertical="center"/>
    </xf>
    <xf numFmtId="0" fontId="51" fillId="0" borderId="0" xfId="0" applyFont="1" applyAlignment="1">
      <alignment horizontal="center"/>
    </xf>
    <xf numFmtId="49" fontId="10" fillId="0" borderId="2" xfId="88" applyNumberFormat="1" applyFont="1" applyBorder="1" applyAlignment="1">
      <alignment horizontal="left" vertical="center" wrapText="1"/>
    </xf>
    <xf numFmtId="181" fontId="7" fillId="0" borderId="2" xfId="23" applyNumberFormat="1" applyFont="1" applyFill="1" applyBorder="1" applyAlignment="1" applyProtection="1">
      <alignment horizontal="left" vertical="center"/>
    </xf>
    <xf numFmtId="182" fontId="7" fillId="0" borderId="2" xfId="23" applyNumberFormat="1" applyFont="1" applyFill="1" applyBorder="1" applyAlignment="1" applyProtection="1">
      <alignment horizontal="center" vertical="center"/>
    </xf>
    <xf numFmtId="182" fontId="8" fillId="0" borderId="2" xfId="23" applyNumberFormat="1" applyFont="1" applyFill="1" applyBorder="1" applyAlignment="1" applyProtection="1">
      <alignment horizontal="center" vertical="center"/>
    </xf>
    <xf numFmtId="181" fontId="8" fillId="2" borderId="2" xfId="10" applyNumberFormat="1" applyFont="1" applyFill="1" applyBorder="1" applyAlignment="1" applyProtection="1">
      <alignment vertical="center"/>
    </xf>
    <xf numFmtId="181" fontId="8" fillId="0" borderId="2" xfId="10" applyNumberFormat="1" applyFont="1" applyFill="1" applyBorder="1" applyAlignment="1" applyProtection="1">
      <alignment horizontal="left" vertical="center"/>
    </xf>
    <xf numFmtId="0" fontId="20" fillId="0" borderId="0" xfId="91" applyFont="1" applyFill="1" applyAlignment="1">
      <alignment vertical="center"/>
    </xf>
    <xf numFmtId="0" fontId="67" fillId="0" borderId="0" xfId="91" applyFont="1" applyFill="1" applyAlignment="1">
      <alignment vertical="center"/>
    </xf>
    <xf numFmtId="0" fontId="17" fillId="0" borderId="0" xfId="91" applyFont="1" applyFill="1" applyAlignment="1">
      <alignment vertical="center"/>
    </xf>
    <xf numFmtId="0" fontId="17" fillId="0" borderId="0" xfId="23" applyFont="1" applyFill="1" applyAlignment="1"/>
    <xf numFmtId="0" fontId="68" fillId="0" borderId="0" xfId="23" applyFont="1" applyFill="1" applyAlignment="1"/>
    <xf numFmtId="0" fontId="20" fillId="0" borderId="0" xfId="23" applyFont="1" applyFill="1" applyAlignment="1"/>
    <xf numFmtId="0" fontId="20" fillId="0" borderId="0" xfId="23" applyFill="1" applyAlignment="1"/>
    <xf numFmtId="3" fontId="8" fillId="0" borderId="2" xfId="23" applyNumberFormat="1" applyFont="1" applyFill="1" applyBorder="1" applyAlignment="1" applyProtection="1">
      <alignment horizontal="right" vertical="center"/>
    </xf>
    <xf numFmtId="0" fontId="6" fillId="0" borderId="5" xfId="23" applyFont="1" applyFill="1" applyBorder="1" applyAlignment="1">
      <alignment horizontal="left" vertical="top" wrapText="1"/>
    </xf>
    <xf numFmtId="0" fontId="22" fillId="0" borderId="0" xfId="77" applyFont="1">
      <alignment vertical="center"/>
    </xf>
    <xf numFmtId="0" fontId="35" fillId="0" borderId="0" xfId="112" applyFont="1" applyFill="1" applyAlignment="1">
      <alignment vertical="center" wrapText="1"/>
    </xf>
    <xf numFmtId="179" fontId="35" fillId="0" borderId="0" xfId="112" applyNumberFormat="1" applyFont="1" applyFill="1" applyAlignment="1">
      <alignment vertical="center" wrapText="1"/>
    </xf>
    <xf numFmtId="0" fontId="22" fillId="0" borderId="0" xfId="90" applyFont="1" applyFill="1" applyBorder="1" applyAlignment="1">
      <alignment horizontal="center" vertical="center"/>
    </xf>
    <xf numFmtId="182" fontId="23" fillId="0" borderId="2" xfId="112" applyNumberFormat="1" applyFont="1" applyFill="1" applyBorder="1" applyAlignment="1">
      <alignment horizontal="center" vertical="center"/>
    </xf>
    <xf numFmtId="0" fontId="23" fillId="0" borderId="2" xfId="112" applyFont="1" applyFill="1" applyBorder="1" applyAlignment="1">
      <alignment horizontal="left" vertical="center" wrapText="1"/>
    </xf>
    <xf numFmtId="184" fontId="18" fillId="0" borderId="2" xfId="112" applyNumberFormat="1" applyFont="1" applyFill="1" applyBorder="1" applyAlignment="1">
      <alignment horizontal="right" vertical="center"/>
    </xf>
    <xf numFmtId="182" fontId="18" fillId="0" borderId="2" xfId="112" applyNumberFormat="1" applyFont="1" applyFill="1" applyBorder="1" applyAlignment="1">
      <alignment horizontal="center" vertical="center"/>
    </xf>
    <xf numFmtId="0" fontId="8" fillId="0" borderId="2" xfId="79" applyFont="1" applyFill="1" applyBorder="1" applyAlignment="1">
      <alignment horizontal="left" vertical="center" wrapText="1"/>
    </xf>
    <xf numFmtId="182" fontId="8" fillId="0" borderId="2" xfId="112" applyNumberFormat="1" applyFont="1" applyFill="1" applyBorder="1" applyAlignment="1">
      <alignment horizontal="center" vertical="center"/>
    </xf>
    <xf numFmtId="0" fontId="25" fillId="0" borderId="2" xfId="90" applyFont="1" applyFill="1" applyBorder="1" applyAlignment="1">
      <alignment vertical="center" wrapText="1"/>
    </xf>
    <xf numFmtId="184" fontId="69" fillId="5" borderId="2" xfId="79" applyNumberFormat="1" applyFont="1" applyFill="1" applyBorder="1" applyAlignment="1">
      <alignment horizontal="right" vertical="center" wrapText="1"/>
    </xf>
    <xf numFmtId="184" fontId="69" fillId="0" borderId="2" xfId="79" applyNumberFormat="1" applyFont="1" applyBorder="1" applyAlignment="1">
      <alignment horizontal="right" vertical="center" wrapText="1"/>
    </xf>
    <xf numFmtId="0" fontId="22" fillId="0" borderId="2" xfId="90" applyFont="1" applyFill="1" applyBorder="1" applyAlignment="1">
      <alignment vertical="center" wrapText="1"/>
    </xf>
    <xf numFmtId="184" fontId="6" fillId="0" borderId="2" xfId="112" applyNumberFormat="1" applyFont="1" applyFill="1" applyBorder="1" applyAlignment="1">
      <alignment horizontal="right" vertical="center"/>
    </xf>
    <xf numFmtId="184" fontId="12" fillId="0" borderId="2" xfId="96" applyNumberFormat="1" applyFont="1" applyFill="1" applyBorder="1" applyAlignment="1">
      <alignment horizontal="right" vertical="center"/>
    </xf>
    <xf numFmtId="0" fontId="12" fillId="0" borderId="2" xfId="96" applyFont="1" applyFill="1" applyBorder="1" applyAlignment="1">
      <alignment vertical="center" wrapText="1"/>
    </xf>
    <xf numFmtId="0" fontId="6" fillId="0" borderId="2" xfId="112" applyFont="1" applyFill="1" applyBorder="1"/>
    <xf numFmtId="0" fontId="22" fillId="2" borderId="0" xfId="90" applyFont="1" applyFill="1" applyAlignment="1">
      <alignment horizontal="left" vertical="center" wrapText="1"/>
    </xf>
    <xf numFmtId="0" fontId="35" fillId="0" borderId="0" xfId="112" applyFont="1" applyFill="1" applyAlignment="1">
      <alignment wrapText="1"/>
    </xf>
    <xf numFmtId="4" fontId="35" fillId="0" borderId="0" xfId="112" applyNumberFormat="1" applyFont="1" applyFill="1"/>
    <xf numFmtId="180" fontId="22" fillId="0" borderId="0" xfId="77" applyNumberFormat="1" applyFont="1" applyFill="1" applyBorder="1" applyAlignment="1" applyProtection="1">
      <alignment horizontal="center" vertical="center"/>
      <protection locked="0"/>
    </xf>
    <xf numFmtId="181" fontId="8" fillId="0" borderId="2" xfId="10" applyNumberFormat="1" applyFont="1" applyFill="1" applyBorder="1" applyAlignment="1">
      <alignment vertical="center" wrapText="1"/>
    </xf>
    <xf numFmtId="0" fontId="22" fillId="0" borderId="0" xfId="76" applyFont="1" applyAlignment="1">
      <alignment vertical="center" wrapText="1"/>
    </xf>
    <xf numFmtId="0" fontId="22" fillId="0" borderId="0" xfId="76" applyFont="1">
      <alignment vertical="center"/>
    </xf>
    <xf numFmtId="0" fontId="22" fillId="0" borderId="0" xfId="76" applyFont="1" applyFill="1">
      <alignment vertical="center"/>
    </xf>
    <xf numFmtId="0" fontId="8" fillId="0" borderId="0" xfId="76" applyFont="1" applyFill="1" applyBorder="1" applyAlignment="1">
      <alignment vertical="center"/>
    </xf>
    <xf numFmtId="0" fontId="70" fillId="0" borderId="0" xfId="90" applyFont="1" applyFill="1" applyBorder="1" applyAlignment="1">
      <alignment horizontal="center" vertical="center"/>
    </xf>
    <xf numFmtId="0" fontId="6" fillId="0" borderId="1" xfId="90" applyFont="1" applyFill="1" applyBorder="1" applyAlignment="1">
      <alignment vertical="center"/>
    </xf>
    <xf numFmtId="0" fontId="6" fillId="0" borderId="1" xfId="90" applyFont="1" applyFill="1" applyBorder="1" applyAlignment="1">
      <alignment horizontal="center" vertical="center"/>
    </xf>
    <xf numFmtId="0" fontId="7" fillId="0" borderId="2" xfId="116" applyFont="1" applyFill="1" applyBorder="1" applyAlignment="1">
      <alignment horizontal="center" vertical="center" wrapText="1"/>
    </xf>
    <xf numFmtId="0" fontId="7" fillId="2" borderId="3" xfId="76" applyFont="1" applyFill="1" applyBorder="1" applyAlignment="1">
      <alignment horizontal="center" vertical="center"/>
    </xf>
    <xf numFmtId="0" fontId="7" fillId="0" borderId="3" xfId="76" applyFont="1" applyFill="1" applyBorder="1" applyAlignment="1">
      <alignment horizontal="center" vertical="center"/>
    </xf>
    <xf numFmtId="0" fontId="7" fillId="0" borderId="3" xfId="116" applyFont="1" applyFill="1" applyBorder="1" applyAlignment="1">
      <alignment horizontal="center" vertical="center"/>
    </xf>
    <xf numFmtId="0" fontId="7" fillId="0" borderId="2" xfId="116" applyFont="1" applyFill="1" applyBorder="1" applyAlignment="1">
      <alignment horizontal="left" vertical="center" wrapText="1"/>
    </xf>
    <xf numFmtId="179" fontId="7" fillId="2" borderId="2" xfId="76" applyNumberFormat="1" applyFont="1" applyFill="1" applyBorder="1" applyAlignment="1">
      <alignment vertical="center"/>
    </xf>
    <xf numFmtId="0" fontId="7" fillId="0" borderId="2" xfId="116" applyFont="1" applyFill="1" applyBorder="1" applyAlignment="1">
      <alignment horizontal="left" vertical="center"/>
    </xf>
    <xf numFmtId="179" fontId="7" fillId="0" borderId="2" xfId="76" applyNumberFormat="1" applyFont="1" applyFill="1" applyBorder="1" applyAlignment="1">
      <alignment vertical="center"/>
    </xf>
    <xf numFmtId="0" fontId="27" fillId="0" borderId="2" xfId="76" applyFont="1" applyBorder="1" applyAlignment="1">
      <alignment vertical="center" wrapText="1"/>
    </xf>
    <xf numFmtId="179" fontId="11" fillId="2" borderId="2" xfId="76" applyNumberFormat="1" applyFont="1" applyFill="1" applyBorder="1" applyAlignment="1">
      <alignment vertical="center"/>
    </xf>
    <xf numFmtId="181" fontId="27" fillId="0" borderId="2" xfId="10" applyNumberFormat="1" applyFont="1" applyFill="1" applyBorder="1">
      <alignment vertical="center"/>
    </xf>
    <xf numFmtId="0" fontId="27" fillId="0" borderId="2" xfId="76" applyFont="1" applyFill="1" applyBorder="1">
      <alignment vertical="center"/>
    </xf>
    <xf numFmtId="179" fontId="11" fillId="0" borderId="2" xfId="76" applyNumberFormat="1" applyFont="1" applyFill="1" applyBorder="1" applyAlignment="1">
      <alignment vertical="center"/>
    </xf>
    <xf numFmtId="0" fontId="22" fillId="0" borderId="2" xfId="93" applyFont="1" applyFill="1" applyBorder="1" applyAlignment="1">
      <alignment vertical="center" wrapText="1"/>
    </xf>
    <xf numFmtId="181" fontId="6" fillId="0" borderId="2" xfId="10" applyNumberFormat="1" applyFont="1" applyBorder="1" applyAlignment="1">
      <alignment vertical="center" wrapText="1"/>
    </xf>
    <xf numFmtId="184" fontId="22" fillId="0" borderId="2" xfId="76" applyNumberFormat="1" applyFont="1" applyFill="1" applyBorder="1">
      <alignment vertical="center"/>
    </xf>
    <xf numFmtId="0" fontId="6" fillId="0" borderId="2" xfId="76" applyFont="1" applyFill="1" applyBorder="1" applyAlignment="1">
      <alignment horizontal="left" vertical="center" indent="1"/>
    </xf>
    <xf numFmtId="181" fontId="6" fillId="0" borderId="2" xfId="10" applyNumberFormat="1" applyFont="1" applyFill="1" applyBorder="1" applyAlignment="1">
      <alignment vertical="center" wrapText="1"/>
    </xf>
    <xf numFmtId="181" fontId="11" fillId="0" borderId="2" xfId="10" applyNumberFormat="1" applyFont="1" applyFill="1" applyBorder="1" applyAlignment="1">
      <alignment vertical="center" wrapText="1"/>
    </xf>
    <xf numFmtId="184" fontId="22" fillId="0" borderId="11" xfId="76" applyNumberFormat="1" applyFont="1" applyFill="1" applyBorder="1">
      <alignment vertical="center"/>
    </xf>
    <xf numFmtId="0" fontId="22" fillId="0" borderId="2" xfId="76" applyFont="1" applyFill="1" applyBorder="1">
      <alignment vertical="center"/>
    </xf>
    <xf numFmtId="181" fontId="27" fillId="0" borderId="2" xfId="10" applyNumberFormat="1" applyFont="1" applyBorder="1">
      <alignment vertical="center"/>
    </xf>
    <xf numFmtId="0" fontId="22" fillId="0" borderId="2" xfId="76" applyFont="1" applyBorder="1">
      <alignment vertical="center"/>
    </xf>
    <xf numFmtId="184" fontId="22" fillId="0" borderId="8" xfId="76" applyNumberFormat="1" applyFont="1" applyFill="1" applyBorder="1">
      <alignment vertical="center"/>
    </xf>
    <xf numFmtId="0" fontId="6" fillId="2" borderId="5" xfId="90" applyFont="1" applyFill="1" applyBorder="1" applyAlignment="1">
      <alignment horizontal="left" vertical="center" wrapText="1"/>
    </xf>
    <xf numFmtId="0" fontId="48" fillId="0" borderId="0" xfId="90" applyFont="1" applyFill="1" applyAlignment="1">
      <alignment horizontal="left" vertical="center"/>
    </xf>
    <xf numFmtId="0" fontId="49" fillId="0" borderId="0" xfId="90" applyFont="1" applyFill="1" applyAlignment="1">
      <alignment horizontal="center" vertical="center"/>
    </xf>
    <xf numFmtId="0" fontId="71" fillId="0" borderId="0" xfId="90" applyFont="1" applyFill="1" applyAlignment="1">
      <alignment horizontal="center" vertical="center"/>
    </xf>
    <xf numFmtId="0" fontId="72" fillId="0" borderId="0" xfId="90" applyFont="1" applyFill="1" applyAlignment="1">
      <alignment horizontal="center" vertical="center"/>
    </xf>
    <xf numFmtId="0" fontId="73" fillId="0" borderId="1" xfId="90" applyFont="1" applyFill="1" applyBorder="1" applyAlignment="1">
      <alignment horizontal="right" vertical="center"/>
    </xf>
    <xf numFmtId="0" fontId="61" fillId="0" borderId="2" xfId="116" applyFont="1" applyFill="1" applyBorder="1" applyAlignment="1">
      <alignment horizontal="center" vertical="center"/>
    </xf>
    <xf numFmtId="0" fontId="18" fillId="2" borderId="2" xfId="116" applyFont="1" applyFill="1" applyBorder="1" applyAlignment="1">
      <alignment horizontal="center" vertical="center"/>
    </xf>
    <xf numFmtId="0" fontId="74" fillId="0" borderId="2" xfId="81" applyFont="1" applyFill="1" applyBorder="1" applyAlignment="1" applyProtection="1">
      <alignment horizontal="center" vertical="center"/>
      <protection locked="0"/>
    </xf>
    <xf numFmtId="0" fontId="10" fillId="0" borderId="2" xfId="81" applyFont="1" applyFill="1" applyBorder="1" applyAlignment="1" applyProtection="1">
      <alignment vertical="center"/>
      <protection locked="0"/>
    </xf>
    <xf numFmtId="181" fontId="8" fillId="0" borderId="2" xfId="10" applyNumberFormat="1" applyFont="1" applyBorder="1" applyAlignment="1" applyProtection="1">
      <alignment horizontal="center" vertical="center" wrapText="1"/>
    </xf>
    <xf numFmtId="0" fontId="18" fillId="0" borderId="0" xfId="90" applyFont="1" applyFill="1" applyBorder="1" applyAlignment="1">
      <alignment horizontal="left" vertical="center"/>
    </xf>
    <xf numFmtId="2" fontId="11" fillId="0" borderId="2" xfId="88" applyNumberFormat="1" applyFont="1" applyFill="1" applyBorder="1" applyAlignment="1">
      <alignment horizontal="center" vertical="center" wrapText="1"/>
    </xf>
    <xf numFmtId="0" fontId="7" fillId="0" borderId="2" xfId="68" applyFont="1" applyFill="1" applyBorder="1" applyAlignment="1" applyProtection="1">
      <alignment horizontal="center" vertical="center"/>
      <protection locked="0"/>
    </xf>
    <xf numFmtId="181" fontId="7" fillId="0" borderId="2" xfId="88" applyNumberFormat="1" applyFont="1" applyFill="1" applyBorder="1" applyAlignment="1" applyProtection="1">
      <alignment vertical="center" wrapText="1"/>
    </xf>
    <xf numFmtId="182" fontId="7" fillId="0" borderId="2" xfId="88" applyNumberFormat="1" applyFont="1" applyFill="1" applyBorder="1" applyAlignment="1" applyProtection="1">
      <alignment horizontal="center" vertical="center" wrapText="1"/>
    </xf>
    <xf numFmtId="0" fontId="8" fillId="0" borderId="2" xfId="81" applyFont="1" applyFill="1" applyBorder="1" applyAlignment="1" applyProtection="1">
      <alignment vertical="center"/>
      <protection locked="0"/>
    </xf>
    <xf numFmtId="182" fontId="8" fillId="0" borderId="2" xfId="88" applyNumberFormat="1" applyFont="1" applyFill="1" applyBorder="1" applyAlignment="1" applyProtection="1">
      <alignment horizontal="center" vertical="center" wrapText="1"/>
    </xf>
    <xf numFmtId="0" fontId="54" fillId="0" borderId="0" xfId="87" applyFill="1" applyAlignment="1"/>
    <xf numFmtId="0" fontId="9" fillId="0" borderId="0" xfId="87" applyFont="1" applyFill="1" applyAlignment="1"/>
    <xf numFmtId="2" fontId="31" fillId="0" borderId="0" xfId="87" applyNumberFormat="1" applyFont="1" applyFill="1" applyAlignment="1" applyProtection="1">
      <alignment horizontal="left"/>
    </xf>
    <xf numFmtId="2" fontId="11" fillId="0" borderId="2" xfId="87" applyNumberFormat="1" applyFont="1" applyBorder="1" applyAlignment="1" applyProtection="1">
      <alignment horizontal="center" vertical="center" wrapText="1"/>
    </xf>
    <xf numFmtId="2" fontId="11" fillId="0" borderId="2" xfId="87" applyNumberFormat="1" applyFont="1" applyFill="1" applyBorder="1" applyAlignment="1" applyProtection="1">
      <alignment horizontal="center" vertical="center" wrapText="1"/>
    </xf>
    <xf numFmtId="2" fontId="11" fillId="0" borderId="2" xfId="87" applyNumberFormat="1" applyFont="1" applyFill="1" applyBorder="1" applyAlignment="1">
      <alignment horizontal="center" vertical="center" wrapText="1"/>
    </xf>
    <xf numFmtId="182" fontId="11" fillId="0" borderId="2" xfId="87" applyNumberFormat="1" applyFont="1" applyBorder="1" applyAlignment="1">
      <alignment horizontal="center" vertical="center" wrapText="1"/>
    </xf>
    <xf numFmtId="0" fontId="11" fillId="0" borderId="2" xfId="68" applyFont="1" applyFill="1" applyBorder="1" applyAlignment="1" applyProtection="1">
      <alignment vertical="center"/>
      <protection locked="0"/>
    </xf>
    <xf numFmtId="0" fontId="6" fillId="0" borderId="2" xfId="68" applyFont="1" applyFill="1" applyBorder="1" applyAlignment="1" applyProtection="1">
      <alignment vertical="center"/>
      <protection locked="0"/>
    </xf>
    <xf numFmtId="181" fontId="6" fillId="0" borderId="2" xfId="10" applyNumberFormat="1" applyFont="1" applyBorder="1" applyAlignment="1">
      <alignment vertical="center"/>
    </xf>
    <xf numFmtId="181" fontId="6" fillId="0" borderId="2" xfId="10" applyNumberFormat="1" applyFont="1" applyFill="1" applyBorder="1" applyAlignment="1">
      <alignment vertical="center"/>
    </xf>
    <xf numFmtId="182" fontId="6" fillId="0" borderId="2" xfId="87" applyNumberFormat="1" applyFont="1" applyBorder="1" applyAlignment="1">
      <alignment horizontal="center" vertical="center" wrapText="1"/>
    </xf>
    <xf numFmtId="181" fontId="11" fillId="0" borderId="2" xfId="10" applyNumberFormat="1" applyFont="1" applyBorder="1" applyAlignment="1">
      <alignment vertical="center"/>
    </xf>
    <xf numFmtId="181" fontId="11" fillId="0" borderId="2" xfId="10" applyNumberFormat="1" applyFont="1" applyFill="1" applyBorder="1" applyAlignment="1">
      <alignment vertical="center"/>
    </xf>
    <xf numFmtId="0" fontId="6" fillId="0" borderId="5" xfId="87" applyFont="1" applyBorder="1" applyAlignment="1">
      <alignment horizontal="left" vertical="center"/>
    </xf>
    <xf numFmtId="0" fontId="22" fillId="0" borderId="0" xfId="99" applyFont="1" applyFill="1">
      <alignment vertical="center"/>
    </xf>
    <xf numFmtId="0" fontId="22" fillId="0" borderId="0" xfId="99" applyFont="1" applyFill="1" applyAlignment="1">
      <alignment vertical="center" wrapText="1"/>
    </xf>
    <xf numFmtId="0" fontId="4" fillId="0" borderId="0" xfId="99" applyFont="1" applyFill="1" applyAlignment="1">
      <alignment horizontal="left" vertical="center"/>
    </xf>
    <xf numFmtId="0" fontId="75" fillId="0" borderId="0" xfId="99" applyFont="1" applyFill="1" applyAlignment="1">
      <alignment horizontal="center" vertical="center"/>
    </xf>
    <xf numFmtId="0" fontId="76" fillId="0" borderId="0" xfId="99" applyFont="1" applyFill="1" applyAlignment="1">
      <alignment horizontal="center" vertical="center"/>
    </xf>
    <xf numFmtId="0" fontId="76" fillId="0" borderId="0" xfId="99" applyFont="1" applyFill="1" applyAlignment="1">
      <alignment horizontal="center" vertical="center" wrapText="1"/>
    </xf>
    <xf numFmtId="184" fontId="76" fillId="0" borderId="0" xfId="99" applyNumberFormat="1" applyFont="1" applyFill="1" applyAlignment="1">
      <alignment horizontal="center" vertical="center"/>
    </xf>
    <xf numFmtId="0" fontId="23" fillId="0" borderId="2" xfId="99" applyFont="1" applyFill="1" applyBorder="1" applyAlignment="1">
      <alignment horizontal="center" vertical="center"/>
    </xf>
    <xf numFmtId="0" fontId="23" fillId="0" borderId="2" xfId="99" applyFont="1" applyFill="1" applyBorder="1" applyAlignment="1">
      <alignment horizontal="center" vertical="center" wrapText="1"/>
    </xf>
    <xf numFmtId="179" fontId="24" fillId="0" borderId="2" xfId="99" applyNumberFormat="1" applyFont="1" applyFill="1" applyBorder="1">
      <alignment vertical="center"/>
    </xf>
    <xf numFmtId="182" fontId="24" fillId="2" borderId="2" xfId="18" applyNumberFormat="1" applyFont="1" applyFill="1" applyBorder="1">
      <alignment vertical="center"/>
    </xf>
    <xf numFmtId="184" fontId="7" fillId="2" borderId="2" xfId="52" applyNumberFormat="1" applyFont="1" applyFill="1" applyBorder="1" applyAlignment="1" applyProtection="1">
      <alignment horizontal="right" vertical="center"/>
    </xf>
    <xf numFmtId="0" fontId="23" fillId="0" borderId="2" xfId="128" applyFont="1" applyFill="1" applyBorder="1" applyAlignment="1" applyProtection="1">
      <alignment horizontal="left" vertical="center" wrapText="1"/>
      <protection locked="0"/>
    </xf>
    <xf numFmtId="179" fontId="24" fillId="2" borderId="2" xfId="99" applyNumberFormat="1" applyFont="1" applyFill="1" applyBorder="1">
      <alignment vertical="center"/>
    </xf>
    <xf numFmtId="0" fontId="23" fillId="2" borderId="2" xfId="128" applyFont="1" applyFill="1" applyBorder="1" applyAlignment="1" applyProtection="1">
      <alignment horizontal="left" vertical="center" wrapText="1"/>
      <protection locked="0"/>
    </xf>
    <xf numFmtId="0" fontId="25" fillId="0" borderId="2" xfId="99" applyFont="1" applyFill="1" applyBorder="1" applyAlignment="1">
      <alignment vertical="center"/>
    </xf>
    <xf numFmtId="179" fontId="25" fillId="0" borderId="2" xfId="99" applyNumberFormat="1" applyFont="1" applyFill="1" applyBorder="1" applyAlignment="1">
      <alignment horizontal="right" vertical="center"/>
    </xf>
    <xf numFmtId="182" fontId="25" fillId="2" borderId="2" xfId="18" applyNumberFormat="1" applyFont="1" applyFill="1" applyBorder="1">
      <alignment vertical="center"/>
    </xf>
    <xf numFmtId="0" fontId="25" fillId="0" borderId="2" xfId="99" applyFont="1" applyFill="1" applyBorder="1">
      <alignment vertical="center"/>
    </xf>
    <xf numFmtId="184" fontId="8" fillId="3" borderId="2" xfId="52" applyNumberFormat="1" applyFont="1" applyFill="1" applyBorder="1" applyAlignment="1" applyProtection="1">
      <alignment horizontal="right" vertical="center"/>
    </xf>
    <xf numFmtId="3" fontId="8" fillId="0" borderId="2" xfId="129" applyNumberFormat="1" applyFont="1" applyFill="1" applyBorder="1" applyAlignment="1" applyProtection="1">
      <alignment vertical="center"/>
      <protection locked="0"/>
    </xf>
    <xf numFmtId="3" fontId="25" fillId="0" borderId="2" xfId="108" applyNumberFormat="1" applyFont="1" applyFill="1" applyBorder="1" applyAlignment="1">
      <alignment horizontal="right" vertical="center"/>
    </xf>
    <xf numFmtId="0" fontId="8" fillId="0" borderId="2" xfId="108" applyFont="1" applyFill="1" applyBorder="1" applyAlignment="1">
      <alignment vertical="center"/>
    </xf>
    <xf numFmtId="0" fontId="22" fillId="0" borderId="2" xfId="99" applyFont="1" applyFill="1" applyBorder="1">
      <alignment vertical="center"/>
    </xf>
    <xf numFmtId="0" fontId="8" fillId="0" borderId="2" xfId="99" applyFont="1" applyFill="1" applyBorder="1">
      <alignment vertical="center"/>
    </xf>
    <xf numFmtId="184" fontId="8" fillId="0" borderId="2" xfId="52" applyNumberFormat="1" applyFont="1" applyFill="1" applyBorder="1" applyAlignment="1" applyProtection="1">
      <alignment horizontal="right" vertical="center"/>
    </xf>
    <xf numFmtId="179" fontId="28" fillId="0" borderId="2" xfId="99" applyNumberFormat="1" applyFont="1" applyFill="1" applyBorder="1" applyAlignment="1">
      <alignment horizontal="right" vertical="center"/>
    </xf>
    <xf numFmtId="0" fontId="12" fillId="0" borderId="2" xfId="96" applyFont="1" applyFill="1" applyBorder="1">
      <alignment vertical="center"/>
    </xf>
    <xf numFmtId="0" fontId="22" fillId="0" borderId="5" xfId="99" applyFont="1" applyFill="1" applyBorder="1" applyAlignment="1">
      <alignment horizontal="left" vertical="center" wrapText="1"/>
    </xf>
    <xf numFmtId="179" fontId="22" fillId="0" borderId="0" xfId="99" applyNumberFormat="1" applyFont="1" applyFill="1">
      <alignment vertical="center"/>
    </xf>
    <xf numFmtId="0" fontId="4" fillId="0" borderId="0" xfId="99" applyFont="1" applyFill="1" applyAlignment="1">
      <alignment vertical="center"/>
    </xf>
    <xf numFmtId="0" fontId="22" fillId="0" borderId="1" xfId="99" applyFont="1" applyFill="1" applyBorder="1" applyAlignment="1">
      <alignment horizontal="center" vertical="center"/>
    </xf>
    <xf numFmtId="182" fontId="24" fillId="2" borderId="2" xfId="10" applyNumberFormat="1" applyFont="1" applyFill="1" applyBorder="1">
      <alignment vertical="center"/>
    </xf>
    <xf numFmtId="184" fontId="22" fillId="0" borderId="0" xfId="99" applyNumberFormat="1" applyFont="1" applyFill="1">
      <alignment vertical="center"/>
    </xf>
    <xf numFmtId="182" fontId="25" fillId="2" borderId="2" xfId="10" applyNumberFormat="1" applyFont="1" applyFill="1" applyBorder="1">
      <alignment vertical="center"/>
    </xf>
    <xf numFmtId="184" fontId="25" fillId="0" borderId="2" xfId="99" applyNumberFormat="1" applyFont="1" applyFill="1" applyBorder="1" applyAlignment="1">
      <alignment horizontal="right" vertical="center"/>
    </xf>
    <xf numFmtId="0" fontId="77" fillId="0" borderId="0" xfId="0" applyFont="1"/>
    <xf numFmtId="0" fontId="77" fillId="0" borderId="0" xfId="0" applyFont="1" applyFill="1"/>
    <xf numFmtId="0" fontId="78" fillId="0" borderId="0" xfId="0" applyFont="1" applyAlignment="1">
      <alignment horizontal="center" vertical="center"/>
    </xf>
    <xf numFmtId="0" fontId="79" fillId="0" borderId="0" xfId="0" applyFont="1" applyBorder="1" applyAlignment="1">
      <alignment horizontal="left" vertical="center"/>
    </xf>
    <xf numFmtId="0" fontId="66" fillId="0" borderId="0"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Border="1" applyAlignment="1">
      <alignment vertical="center" wrapText="1"/>
    </xf>
    <xf numFmtId="0" fontId="43" fillId="0" borderId="0" xfId="0" applyFont="1" applyBorder="1" applyAlignment="1">
      <alignment vertical="center"/>
    </xf>
    <xf numFmtId="0" fontId="80" fillId="0" borderId="0" xfId="0" applyFont="1" applyBorder="1" applyAlignment="1">
      <alignment vertical="center"/>
    </xf>
    <xf numFmtId="0" fontId="4" fillId="0" borderId="0" xfId="97" applyFont="1" applyBorder="1" applyAlignment="1">
      <alignment vertical="center"/>
    </xf>
    <xf numFmtId="0" fontId="0" fillId="0" borderId="0" xfId="0" applyBorder="1"/>
    <xf numFmtId="0" fontId="4" fillId="2" borderId="0" xfId="97" applyFont="1" applyFill="1" applyBorder="1" applyAlignment="1">
      <alignment vertical="center"/>
    </xf>
    <xf numFmtId="0" fontId="0" fillId="0" borderId="0" xfId="108">
      <alignment vertical="center"/>
    </xf>
    <xf numFmtId="0" fontId="3" fillId="0" borderId="0" xfId="108" applyFont="1">
      <alignment vertical="center"/>
    </xf>
    <xf numFmtId="0" fontId="81" fillId="0" borderId="0" xfId="108" applyFont="1">
      <alignment vertical="center"/>
    </xf>
    <xf numFmtId="0" fontId="82" fillId="0" borderId="0" xfId="108" applyFont="1" applyAlignment="1">
      <alignment horizontal="center" vertical="center" wrapText="1"/>
    </xf>
    <xf numFmtId="0" fontId="83" fillId="0" borderId="0" xfId="108" applyFont="1" applyAlignment="1">
      <alignment horizontal="center" vertical="center"/>
    </xf>
    <xf numFmtId="57" fontId="76" fillId="0" borderId="0" xfId="108" applyNumberFormat="1" applyFont="1" applyAlignment="1">
      <alignment horizontal="center" vertical="center"/>
    </xf>
    <xf numFmtId="0" fontId="76" fillId="0" borderId="0" xfId="108" applyFont="1" applyAlignment="1">
      <alignment horizontal="center" vertical="center"/>
    </xf>
  </cellXfs>
  <cellStyles count="147">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常规 5 2" xfId="23"/>
    <cellStyle name="_ET_STYLE_NoName_00_" xfId="24"/>
    <cellStyle name="常规 12" xfId="25"/>
    <cellStyle name="解释性文本" xfId="26" builtinId="53"/>
    <cellStyle name="百分比 2 2" xfId="27"/>
    <cellStyle name="标题 1" xfId="28" builtinId="16"/>
    <cellStyle name="标题 2" xfId="29" builtinId="17"/>
    <cellStyle name="60% - 强调文字颜色 1" xfId="30" builtinId="32"/>
    <cellStyle name="标题 3" xfId="31" builtinId="18"/>
    <cellStyle name="60% - 强调文字颜色 4" xfId="32" builtinId="44"/>
    <cellStyle name="输出" xfId="33" builtinId="21"/>
    <cellStyle name="计算" xfId="34" builtinId="22"/>
    <cellStyle name="检查单元格" xfId="35" builtinId="23"/>
    <cellStyle name="20% - 强调文字颜色 6" xfId="36" builtinId="50"/>
    <cellStyle name="强调文字颜色 2" xfId="37" builtinId="33"/>
    <cellStyle name="链接单元格" xfId="38" builtinId="24"/>
    <cellStyle name="汇总" xfId="39" builtinId="25"/>
    <cellStyle name="好" xfId="40" builtinId="26"/>
    <cellStyle name="适中" xfId="41" builtinId="28"/>
    <cellStyle name="常规 46" xfId="42"/>
    <cellStyle name="标题 1 2" xfId="43"/>
    <cellStyle name="20% - 强调文字颜色 5" xfId="44" builtinId="46"/>
    <cellStyle name="强调文字颜色 1" xfId="45" builtinId="29"/>
    <cellStyle name="20% - 强调文字颜色 1" xfId="46" builtinId="30"/>
    <cellStyle name="40% - 强调文字颜色 1" xfId="47" builtinId="31"/>
    <cellStyle name="20% - 强调文字颜色 2" xfId="48" builtinId="34"/>
    <cellStyle name="输出 2" xfId="49"/>
    <cellStyle name="40% - 强调文字颜色 2" xfId="50" builtinId="35"/>
    <cellStyle name="强调文字颜色 3" xfId="51" builtinId="37"/>
    <cellStyle name="千位分隔[0] 2" xfId="52"/>
    <cellStyle name="强调文字颜色 4" xfId="53" builtinId="41"/>
    <cellStyle name="千位分隔[0] 3" xfId="54"/>
    <cellStyle name="20% - 强调文字颜色 4" xfId="55" builtinId="42"/>
    <cellStyle name="40% - 强调文字颜色 4" xfId="56" builtinId="43"/>
    <cellStyle name="强调文字颜色 5" xfId="57" builtinId="45"/>
    <cellStyle name="千位分隔[0] 4" xfId="58"/>
    <cellStyle name="40% - 强调文字颜色 5" xfId="59" builtinId="47"/>
    <cellStyle name="60% - 强调文字颜色 5" xfId="60" builtinId="48"/>
    <cellStyle name="强调文字颜色 6" xfId="61" builtinId="49"/>
    <cellStyle name="千位分隔[0] 5" xfId="62"/>
    <cellStyle name="适中 2" xfId="63"/>
    <cellStyle name="40% - 强调文字颜色 6" xfId="64" builtinId="51"/>
    <cellStyle name="60% - 强调文字颜色 6" xfId="65" builtinId="52"/>
    <cellStyle name="常规 10" xfId="66"/>
    <cellStyle name="常规 10 2" xfId="67"/>
    <cellStyle name="3232" xfId="68"/>
    <cellStyle name="百分比 3" xfId="69"/>
    <cellStyle name="标题 2 2" xfId="70"/>
    <cellStyle name="标题 3 2" xfId="71"/>
    <cellStyle name="标题 4 2" xfId="72"/>
    <cellStyle name="差 2" xfId="73"/>
    <cellStyle name="常规 11" xfId="74"/>
    <cellStyle name="常规 13" xfId="75"/>
    <cellStyle name="常规 14" xfId="76"/>
    <cellStyle name="常规 15" xfId="77"/>
    <cellStyle name="常规 20" xfId="78"/>
    <cellStyle name="常规 16" xfId="79"/>
    <cellStyle name="常规 21" xfId="80"/>
    <cellStyle name="常规_西安" xfId="81"/>
    <cellStyle name="常规 17" xfId="82"/>
    <cellStyle name="常规 22" xfId="83"/>
    <cellStyle name="常规 18" xfId="84"/>
    <cellStyle name="常规 23" xfId="85"/>
    <cellStyle name="常规 19" xfId="86"/>
    <cellStyle name="常规 2" xfId="87"/>
    <cellStyle name="常规 2 2" xfId="88"/>
    <cellStyle name="常规 2 2 2" xfId="89"/>
    <cellStyle name="常规 2 2 3" xfId="90"/>
    <cellStyle name="常规 2 3" xfId="91"/>
    <cellStyle name="常规 2 9 2" xfId="92"/>
    <cellStyle name="常规 2 3 2" xfId="93"/>
    <cellStyle name="常规 2 3 2 2" xfId="94"/>
    <cellStyle name="常规 2 3 2 3" xfId="95"/>
    <cellStyle name="常规 2 3 3" xfId="96"/>
    <cellStyle name="常规 2 4" xfId="97"/>
    <cellStyle name="常规 2 4 2" xfId="98"/>
    <cellStyle name="常规 2 5" xfId="99"/>
    <cellStyle name="千位分隔[0] 3 2" xfId="100"/>
    <cellStyle name="常规 2 5 2" xfId="101"/>
    <cellStyle name="常规 2 6" xfId="102"/>
    <cellStyle name="常规 2 6 2" xfId="103"/>
    <cellStyle name="常规 2 7" xfId="104"/>
    <cellStyle name="常规 2 8" xfId="105"/>
    <cellStyle name="输入 2" xfId="106"/>
    <cellStyle name="常规 2 9" xfId="107"/>
    <cellStyle name="常规 3" xfId="108"/>
    <cellStyle name="常规_2007人代会数据 2" xfId="109"/>
    <cellStyle name="常规 3 2" xfId="110"/>
    <cellStyle name="常规 3 2 2" xfId="111"/>
    <cellStyle name="常规 3 3" xfId="112"/>
    <cellStyle name="常规 3 4" xfId="113"/>
    <cellStyle name="常规 3 4 2" xfId="114"/>
    <cellStyle name="常规 3 5" xfId="115"/>
    <cellStyle name="常规 4" xfId="116"/>
    <cellStyle name="常规 4 2" xfId="117"/>
    <cellStyle name="常规 4 2 2" xfId="118"/>
    <cellStyle name="常规 4 2 3" xfId="119"/>
    <cellStyle name="常规 4 3" xfId="120"/>
    <cellStyle name="常规 5" xfId="121"/>
    <cellStyle name="常规 6 2" xfId="122"/>
    <cellStyle name="注释 2" xfId="123"/>
    <cellStyle name="常规 6 2 2" xfId="124"/>
    <cellStyle name="常规 7" xfId="125"/>
    <cellStyle name="常规 7 2" xfId="126"/>
    <cellStyle name="常规 8" xfId="127"/>
    <cellStyle name="常规 9" xfId="128"/>
    <cellStyle name="常规_收支执行情况08" xfId="129"/>
    <cellStyle name="好 2" xfId="130"/>
    <cellStyle name="汇总 2" xfId="131"/>
    <cellStyle name="检查单元格 2" xfId="132"/>
    <cellStyle name="解释性文本 2" xfId="133"/>
    <cellStyle name="警告文本 2" xfId="134"/>
    <cellStyle name="链接单元格 2" xfId="135"/>
    <cellStyle name="千位分隔 2" xfId="136"/>
    <cellStyle name="千位分隔 2 2" xfId="137"/>
    <cellStyle name="千位分隔 2 3" xfId="138"/>
    <cellStyle name="千位分隔 2 3 2 2 2" xfId="139"/>
    <cellStyle name="千位分隔 2 3 2 2 2 2" xfId="140"/>
    <cellStyle name="千位分隔 2 3 2 2 2 3" xfId="141"/>
    <cellStyle name="千位分隔 2 4 2" xfId="142"/>
    <cellStyle name="千位分隔[0] 6" xfId="143"/>
    <cellStyle name="千位分隔[0] 6 2" xfId="144"/>
    <cellStyle name="千位分隔[0] 7" xfId="145"/>
    <cellStyle name="样式 1" xfId="146"/>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6" Type="http://schemas.openxmlformats.org/officeDocument/2006/relationships/sharedStrings" Target="sharedStrings.xml"/><Relationship Id="rId45" Type="http://schemas.openxmlformats.org/officeDocument/2006/relationships/styles" Target="styles.xml"/><Relationship Id="rId44" Type="http://schemas.openxmlformats.org/officeDocument/2006/relationships/theme" Target="theme/theme1.xml"/><Relationship Id="rId43" Type="http://schemas.openxmlformats.org/officeDocument/2006/relationships/customXml" Target="../customXml/item1.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3"/>
  <sheetViews>
    <sheetView tabSelected="1" workbookViewId="0">
      <selection activeCell="I25" sqref="I25"/>
    </sheetView>
  </sheetViews>
  <sheetFormatPr defaultColWidth="9" defaultRowHeight="14.25"/>
  <cols>
    <col min="1" max="6" width="9" style="638"/>
    <col min="7" max="7" width="9" style="638" customWidth="1"/>
    <col min="8" max="16384" width="9" style="638"/>
  </cols>
  <sheetData>
    <row r="1" ht="18.75" spans="1:1">
      <c r="A1" s="639"/>
    </row>
    <row r="2" ht="21.75" spans="1:1">
      <c r="A2" s="640" t="s">
        <v>0</v>
      </c>
    </row>
    <row r="11" ht="87.75" customHeight="1" spans="1:9">
      <c r="A11" s="641" t="s">
        <v>1</v>
      </c>
      <c r="B11" s="642"/>
      <c r="C11" s="642"/>
      <c r="D11" s="642"/>
      <c r="E11" s="642"/>
      <c r="F11" s="642"/>
      <c r="G11" s="642"/>
      <c r="H11" s="642"/>
      <c r="I11" s="642"/>
    </row>
    <row r="43" ht="30" customHeight="1" spans="1:9">
      <c r="A43" s="643">
        <v>44562</v>
      </c>
      <c r="B43" s="644"/>
      <c r="C43" s="644"/>
      <c r="D43" s="644"/>
      <c r="E43" s="644"/>
      <c r="F43" s="644"/>
      <c r="G43" s="644"/>
      <c r="H43" s="644"/>
      <c r="I43" s="644"/>
    </row>
  </sheetData>
  <mergeCells count="2">
    <mergeCell ref="A11:I11"/>
    <mergeCell ref="A43:I43"/>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pageSetUpPr fitToPage="1"/>
  </sheetPr>
  <dimension ref="A1:F20"/>
  <sheetViews>
    <sheetView showGridLines="0" showZeros="0" workbookViewId="0">
      <selection activeCell="M14" sqref="M14"/>
    </sheetView>
  </sheetViews>
  <sheetFormatPr defaultColWidth="9.125" defaultRowHeight="14.25" outlineLevelCol="5"/>
  <cols>
    <col min="1" max="1" width="35.625" style="498" customWidth="1"/>
    <col min="2" max="4" width="20.625" style="498" customWidth="1"/>
    <col min="5" max="247" width="9.125" style="499"/>
    <col min="248" max="248" width="30.125" style="499" customWidth="1"/>
    <col min="249" max="251" width="16.625" style="499" customWidth="1"/>
    <col min="252" max="252" width="30.125" style="499" customWidth="1"/>
    <col min="253" max="255" width="18" style="499" customWidth="1"/>
    <col min="256" max="260" width="9.125" style="499" hidden="1" customWidth="1"/>
    <col min="261" max="503" width="9.125" style="499"/>
    <col min="504" max="504" width="30.125" style="499" customWidth="1"/>
    <col min="505" max="507" width="16.625" style="499" customWidth="1"/>
    <col min="508" max="508" width="30.125" style="499" customWidth="1"/>
    <col min="509" max="511" width="18" style="499" customWidth="1"/>
    <col min="512" max="516" width="9.125" style="499" hidden="1" customWidth="1"/>
    <col min="517" max="759" width="9.125" style="499"/>
    <col min="760" max="760" width="30.125" style="499" customWidth="1"/>
    <col min="761" max="763" width="16.625" style="499" customWidth="1"/>
    <col min="764" max="764" width="30.125" style="499" customWidth="1"/>
    <col min="765" max="767" width="18" style="499" customWidth="1"/>
    <col min="768" max="772" width="9.125" style="499" hidden="1" customWidth="1"/>
    <col min="773" max="1015" width="9.125" style="499"/>
    <col min="1016" max="1016" width="30.125" style="499" customWidth="1"/>
    <col min="1017" max="1019" width="16.625" style="499" customWidth="1"/>
    <col min="1020" max="1020" width="30.125" style="499" customWidth="1"/>
    <col min="1021" max="1023" width="18" style="499" customWidth="1"/>
    <col min="1024" max="1028" width="9.125" style="499" hidden="1" customWidth="1"/>
    <col min="1029" max="1271" width="9.125" style="499"/>
    <col min="1272" max="1272" width="30.125" style="499" customWidth="1"/>
    <col min="1273" max="1275" width="16.625" style="499" customWidth="1"/>
    <col min="1276" max="1276" width="30.125" style="499" customWidth="1"/>
    <col min="1277" max="1279" width="18" style="499" customWidth="1"/>
    <col min="1280" max="1284" width="9.125" style="499" hidden="1" customWidth="1"/>
    <col min="1285" max="1527" width="9.125" style="499"/>
    <col min="1528" max="1528" width="30.125" style="499" customWidth="1"/>
    <col min="1529" max="1531" width="16.625" style="499" customWidth="1"/>
    <col min="1532" max="1532" width="30.125" style="499" customWidth="1"/>
    <col min="1533" max="1535" width="18" style="499" customWidth="1"/>
    <col min="1536" max="1540" width="9.125" style="499" hidden="1" customWidth="1"/>
    <col min="1541" max="1783" width="9.125" style="499"/>
    <col min="1784" max="1784" width="30.125" style="499" customWidth="1"/>
    <col min="1785" max="1787" width="16.625" style="499" customWidth="1"/>
    <col min="1788" max="1788" width="30.125" style="499" customWidth="1"/>
    <col min="1789" max="1791" width="18" style="499" customWidth="1"/>
    <col min="1792" max="1796" width="9.125" style="499" hidden="1" customWidth="1"/>
    <col min="1797" max="2039" width="9.125" style="499"/>
    <col min="2040" max="2040" width="30.125" style="499" customWidth="1"/>
    <col min="2041" max="2043" width="16.625" style="499" customWidth="1"/>
    <col min="2044" max="2044" width="30.125" style="499" customWidth="1"/>
    <col min="2045" max="2047" width="18" style="499" customWidth="1"/>
    <col min="2048" max="2052" width="9.125" style="499" hidden="1" customWidth="1"/>
    <col min="2053" max="2295" width="9.125" style="499"/>
    <col min="2296" max="2296" width="30.125" style="499" customWidth="1"/>
    <col min="2297" max="2299" width="16.625" style="499" customWidth="1"/>
    <col min="2300" max="2300" width="30.125" style="499" customWidth="1"/>
    <col min="2301" max="2303" width="18" style="499" customWidth="1"/>
    <col min="2304" max="2308" width="9.125" style="499" hidden="1" customWidth="1"/>
    <col min="2309" max="2551" width="9.125" style="499"/>
    <col min="2552" max="2552" width="30.125" style="499" customWidth="1"/>
    <col min="2553" max="2555" width="16.625" style="499" customWidth="1"/>
    <col min="2556" max="2556" width="30.125" style="499" customWidth="1"/>
    <col min="2557" max="2559" width="18" style="499" customWidth="1"/>
    <col min="2560" max="2564" width="9.125" style="499" hidden="1" customWidth="1"/>
    <col min="2565" max="2807" width="9.125" style="499"/>
    <col min="2808" max="2808" width="30.125" style="499" customWidth="1"/>
    <col min="2809" max="2811" width="16.625" style="499" customWidth="1"/>
    <col min="2812" max="2812" width="30.125" style="499" customWidth="1"/>
    <col min="2813" max="2815" width="18" style="499" customWidth="1"/>
    <col min="2816" max="2820" width="9.125" style="499" hidden="1" customWidth="1"/>
    <col min="2821" max="3063" width="9.125" style="499"/>
    <col min="3064" max="3064" width="30.125" style="499" customWidth="1"/>
    <col min="3065" max="3067" width="16.625" style="499" customWidth="1"/>
    <col min="3068" max="3068" width="30.125" style="499" customWidth="1"/>
    <col min="3069" max="3071" width="18" style="499" customWidth="1"/>
    <col min="3072" max="3076" width="9.125" style="499" hidden="1" customWidth="1"/>
    <col min="3077" max="3319" width="9.125" style="499"/>
    <col min="3320" max="3320" width="30.125" style="499" customWidth="1"/>
    <col min="3321" max="3323" width="16.625" style="499" customWidth="1"/>
    <col min="3324" max="3324" width="30.125" style="499" customWidth="1"/>
    <col min="3325" max="3327" width="18" style="499" customWidth="1"/>
    <col min="3328" max="3332" width="9.125" style="499" hidden="1" customWidth="1"/>
    <col min="3333" max="3575" width="9.125" style="499"/>
    <col min="3576" max="3576" width="30.125" style="499" customWidth="1"/>
    <col min="3577" max="3579" width="16.625" style="499" customWidth="1"/>
    <col min="3580" max="3580" width="30.125" style="499" customWidth="1"/>
    <col min="3581" max="3583" width="18" style="499" customWidth="1"/>
    <col min="3584" max="3588" width="9.125" style="499" hidden="1" customWidth="1"/>
    <col min="3589" max="3831" width="9.125" style="499"/>
    <col min="3832" max="3832" width="30.125" style="499" customWidth="1"/>
    <col min="3833" max="3835" width="16.625" style="499" customWidth="1"/>
    <col min="3836" max="3836" width="30.125" style="499" customWidth="1"/>
    <col min="3837" max="3839" width="18" style="499" customWidth="1"/>
    <col min="3840" max="3844" width="9.125" style="499" hidden="1" customWidth="1"/>
    <col min="3845" max="4087" width="9.125" style="499"/>
    <col min="4088" max="4088" width="30.125" style="499" customWidth="1"/>
    <col min="4089" max="4091" width="16.625" style="499" customWidth="1"/>
    <col min="4092" max="4092" width="30.125" style="499" customWidth="1"/>
    <col min="4093" max="4095" width="18" style="499" customWidth="1"/>
    <col min="4096" max="4100" width="9.125" style="499" hidden="1" customWidth="1"/>
    <col min="4101" max="4343" width="9.125" style="499"/>
    <col min="4344" max="4344" width="30.125" style="499" customWidth="1"/>
    <col min="4345" max="4347" width="16.625" style="499" customWidth="1"/>
    <col min="4348" max="4348" width="30.125" style="499" customWidth="1"/>
    <col min="4349" max="4351" width="18" style="499" customWidth="1"/>
    <col min="4352" max="4356" width="9.125" style="499" hidden="1" customWidth="1"/>
    <col min="4357" max="4599" width="9.125" style="499"/>
    <col min="4600" max="4600" width="30.125" style="499" customWidth="1"/>
    <col min="4601" max="4603" width="16.625" style="499" customWidth="1"/>
    <col min="4604" max="4604" width="30.125" style="499" customWidth="1"/>
    <col min="4605" max="4607" width="18" style="499" customWidth="1"/>
    <col min="4608" max="4612" width="9.125" style="499" hidden="1" customWidth="1"/>
    <col min="4613" max="4855" width="9.125" style="499"/>
    <col min="4856" max="4856" width="30.125" style="499" customWidth="1"/>
    <col min="4857" max="4859" width="16.625" style="499" customWidth="1"/>
    <col min="4860" max="4860" width="30.125" style="499" customWidth="1"/>
    <col min="4861" max="4863" width="18" style="499" customWidth="1"/>
    <col min="4864" max="4868" width="9.125" style="499" hidden="1" customWidth="1"/>
    <col min="4869" max="5111" width="9.125" style="499"/>
    <col min="5112" max="5112" width="30.125" style="499" customWidth="1"/>
    <col min="5113" max="5115" width="16.625" style="499" customWidth="1"/>
    <col min="5116" max="5116" width="30.125" style="499" customWidth="1"/>
    <col min="5117" max="5119" width="18" style="499" customWidth="1"/>
    <col min="5120" max="5124" width="9.125" style="499" hidden="1" customWidth="1"/>
    <col min="5125" max="5367" width="9.125" style="499"/>
    <col min="5368" max="5368" width="30.125" style="499" customWidth="1"/>
    <col min="5369" max="5371" width="16.625" style="499" customWidth="1"/>
    <col min="5372" max="5372" width="30.125" style="499" customWidth="1"/>
    <col min="5373" max="5375" width="18" style="499" customWidth="1"/>
    <col min="5376" max="5380" width="9.125" style="499" hidden="1" customWidth="1"/>
    <col min="5381" max="5623" width="9.125" style="499"/>
    <col min="5624" max="5624" width="30.125" style="499" customWidth="1"/>
    <col min="5625" max="5627" width="16.625" style="499" customWidth="1"/>
    <col min="5628" max="5628" width="30.125" style="499" customWidth="1"/>
    <col min="5629" max="5631" width="18" style="499" customWidth="1"/>
    <col min="5632" max="5636" width="9.125" style="499" hidden="1" customWidth="1"/>
    <col min="5637" max="5879" width="9.125" style="499"/>
    <col min="5880" max="5880" width="30.125" style="499" customWidth="1"/>
    <col min="5881" max="5883" width="16.625" style="499" customWidth="1"/>
    <col min="5884" max="5884" width="30.125" style="499" customWidth="1"/>
    <col min="5885" max="5887" width="18" style="499" customWidth="1"/>
    <col min="5888" max="5892" width="9.125" style="499" hidden="1" customWidth="1"/>
    <col min="5893" max="6135" width="9.125" style="499"/>
    <col min="6136" max="6136" width="30.125" style="499" customWidth="1"/>
    <col min="6137" max="6139" width="16.625" style="499" customWidth="1"/>
    <col min="6140" max="6140" width="30.125" style="499" customWidth="1"/>
    <col min="6141" max="6143" width="18" style="499" customWidth="1"/>
    <col min="6144" max="6148" width="9.125" style="499" hidden="1" customWidth="1"/>
    <col min="6149" max="6391" width="9.125" style="499"/>
    <col min="6392" max="6392" width="30.125" style="499" customWidth="1"/>
    <col min="6393" max="6395" width="16.625" style="499" customWidth="1"/>
    <col min="6396" max="6396" width="30.125" style="499" customWidth="1"/>
    <col min="6397" max="6399" width="18" style="499" customWidth="1"/>
    <col min="6400" max="6404" width="9.125" style="499" hidden="1" customWidth="1"/>
    <col min="6405" max="6647" width="9.125" style="499"/>
    <col min="6648" max="6648" width="30.125" style="499" customWidth="1"/>
    <col min="6649" max="6651" width="16.625" style="499" customWidth="1"/>
    <col min="6652" max="6652" width="30.125" style="499" customWidth="1"/>
    <col min="6653" max="6655" width="18" style="499" customWidth="1"/>
    <col min="6656" max="6660" width="9.125" style="499" hidden="1" customWidth="1"/>
    <col min="6661" max="6903" width="9.125" style="499"/>
    <col min="6904" max="6904" width="30.125" style="499" customWidth="1"/>
    <col min="6905" max="6907" width="16.625" style="499" customWidth="1"/>
    <col min="6908" max="6908" width="30.125" style="499" customWidth="1"/>
    <col min="6909" max="6911" width="18" style="499" customWidth="1"/>
    <col min="6912" max="6916" width="9.125" style="499" hidden="1" customWidth="1"/>
    <col min="6917" max="7159" width="9.125" style="499"/>
    <col min="7160" max="7160" width="30.125" style="499" customWidth="1"/>
    <col min="7161" max="7163" width="16.625" style="499" customWidth="1"/>
    <col min="7164" max="7164" width="30.125" style="499" customWidth="1"/>
    <col min="7165" max="7167" width="18" style="499" customWidth="1"/>
    <col min="7168" max="7172" width="9.125" style="499" hidden="1" customWidth="1"/>
    <col min="7173" max="7415" width="9.125" style="499"/>
    <col min="7416" max="7416" width="30.125" style="499" customWidth="1"/>
    <col min="7417" max="7419" width="16.625" style="499" customWidth="1"/>
    <col min="7420" max="7420" width="30.125" style="499" customWidth="1"/>
    <col min="7421" max="7423" width="18" style="499" customWidth="1"/>
    <col min="7424" max="7428" width="9.125" style="499" hidden="1" customWidth="1"/>
    <col min="7429" max="7671" width="9.125" style="499"/>
    <col min="7672" max="7672" width="30.125" style="499" customWidth="1"/>
    <col min="7673" max="7675" width="16.625" style="499" customWidth="1"/>
    <col min="7676" max="7676" width="30.125" style="499" customWidth="1"/>
    <col min="7677" max="7679" width="18" style="499" customWidth="1"/>
    <col min="7680" max="7684" width="9.125" style="499" hidden="1" customWidth="1"/>
    <col min="7685" max="7927" width="9.125" style="499"/>
    <col min="7928" max="7928" width="30.125" style="499" customWidth="1"/>
    <col min="7929" max="7931" width="16.625" style="499" customWidth="1"/>
    <col min="7932" max="7932" width="30.125" style="499" customWidth="1"/>
    <col min="7933" max="7935" width="18" style="499" customWidth="1"/>
    <col min="7936" max="7940" width="9.125" style="499" hidden="1" customWidth="1"/>
    <col min="7941" max="8183" width="9.125" style="499"/>
    <col min="8184" max="8184" width="30.125" style="499" customWidth="1"/>
    <col min="8185" max="8187" width="16.625" style="499" customWidth="1"/>
    <col min="8188" max="8188" width="30.125" style="499" customWidth="1"/>
    <col min="8189" max="8191" width="18" style="499" customWidth="1"/>
    <col min="8192" max="8196" width="9.125" style="499" hidden="1" customWidth="1"/>
    <col min="8197" max="8439" width="9.125" style="499"/>
    <col min="8440" max="8440" width="30.125" style="499" customWidth="1"/>
    <col min="8441" max="8443" width="16.625" style="499" customWidth="1"/>
    <col min="8444" max="8444" width="30.125" style="499" customWidth="1"/>
    <col min="8445" max="8447" width="18" style="499" customWidth="1"/>
    <col min="8448" max="8452" width="9.125" style="499" hidden="1" customWidth="1"/>
    <col min="8453" max="8695" width="9.125" style="499"/>
    <col min="8696" max="8696" width="30.125" style="499" customWidth="1"/>
    <col min="8697" max="8699" width="16.625" style="499" customWidth="1"/>
    <col min="8700" max="8700" width="30.125" style="499" customWidth="1"/>
    <col min="8701" max="8703" width="18" style="499" customWidth="1"/>
    <col min="8704" max="8708" width="9.125" style="499" hidden="1" customWidth="1"/>
    <col min="8709" max="8951" width="9.125" style="499"/>
    <col min="8952" max="8952" width="30.125" style="499" customWidth="1"/>
    <col min="8953" max="8955" width="16.625" style="499" customWidth="1"/>
    <col min="8956" max="8956" width="30.125" style="499" customWidth="1"/>
    <col min="8957" max="8959" width="18" style="499" customWidth="1"/>
    <col min="8960" max="8964" width="9.125" style="499" hidden="1" customWidth="1"/>
    <col min="8965" max="9207" width="9.125" style="499"/>
    <col min="9208" max="9208" width="30.125" style="499" customWidth="1"/>
    <col min="9209" max="9211" width="16.625" style="499" customWidth="1"/>
    <col min="9212" max="9212" width="30.125" style="499" customWidth="1"/>
    <col min="9213" max="9215" width="18" style="499" customWidth="1"/>
    <col min="9216" max="9220" width="9.125" style="499" hidden="1" customWidth="1"/>
    <col min="9221" max="9463" width="9.125" style="499"/>
    <col min="9464" max="9464" width="30.125" style="499" customWidth="1"/>
    <col min="9465" max="9467" width="16.625" style="499" customWidth="1"/>
    <col min="9468" max="9468" width="30.125" style="499" customWidth="1"/>
    <col min="9469" max="9471" width="18" style="499" customWidth="1"/>
    <col min="9472" max="9476" width="9.125" style="499" hidden="1" customWidth="1"/>
    <col min="9477" max="9719" width="9.125" style="499"/>
    <col min="9720" max="9720" width="30.125" style="499" customWidth="1"/>
    <col min="9721" max="9723" width="16.625" style="499" customWidth="1"/>
    <col min="9724" max="9724" width="30.125" style="499" customWidth="1"/>
    <col min="9725" max="9727" width="18" style="499" customWidth="1"/>
    <col min="9728" max="9732" width="9.125" style="499" hidden="1" customWidth="1"/>
    <col min="9733" max="9975" width="9.125" style="499"/>
    <col min="9976" max="9976" width="30.125" style="499" customWidth="1"/>
    <col min="9977" max="9979" width="16.625" style="499" customWidth="1"/>
    <col min="9980" max="9980" width="30.125" style="499" customWidth="1"/>
    <col min="9981" max="9983" width="18" style="499" customWidth="1"/>
    <col min="9984" max="9988" width="9.125" style="499" hidden="1" customWidth="1"/>
    <col min="9989" max="10231" width="9.125" style="499"/>
    <col min="10232" max="10232" width="30.125" style="499" customWidth="1"/>
    <col min="10233" max="10235" width="16.625" style="499" customWidth="1"/>
    <col min="10236" max="10236" width="30.125" style="499" customWidth="1"/>
    <col min="10237" max="10239" width="18" style="499" customWidth="1"/>
    <col min="10240" max="10244" width="9.125" style="499" hidden="1" customWidth="1"/>
    <col min="10245" max="10487" width="9.125" style="499"/>
    <col min="10488" max="10488" width="30.125" style="499" customWidth="1"/>
    <col min="10489" max="10491" width="16.625" style="499" customWidth="1"/>
    <col min="10492" max="10492" width="30.125" style="499" customWidth="1"/>
    <col min="10493" max="10495" width="18" style="499" customWidth="1"/>
    <col min="10496" max="10500" width="9.125" style="499" hidden="1" customWidth="1"/>
    <col min="10501" max="10743" width="9.125" style="499"/>
    <col min="10744" max="10744" width="30.125" style="499" customWidth="1"/>
    <col min="10745" max="10747" width="16.625" style="499" customWidth="1"/>
    <col min="10748" max="10748" width="30.125" style="499" customWidth="1"/>
    <col min="10749" max="10751" width="18" style="499" customWidth="1"/>
    <col min="10752" max="10756" width="9.125" style="499" hidden="1" customWidth="1"/>
    <col min="10757" max="10999" width="9.125" style="499"/>
    <col min="11000" max="11000" width="30.125" style="499" customWidth="1"/>
    <col min="11001" max="11003" width="16.625" style="499" customWidth="1"/>
    <col min="11004" max="11004" width="30.125" style="499" customWidth="1"/>
    <col min="11005" max="11007" width="18" style="499" customWidth="1"/>
    <col min="11008" max="11012" width="9.125" style="499" hidden="1" customWidth="1"/>
    <col min="11013" max="11255" width="9.125" style="499"/>
    <col min="11256" max="11256" width="30.125" style="499" customWidth="1"/>
    <col min="11257" max="11259" width="16.625" style="499" customWidth="1"/>
    <col min="11260" max="11260" width="30.125" style="499" customWidth="1"/>
    <col min="11261" max="11263" width="18" style="499" customWidth="1"/>
    <col min="11264" max="11268" width="9.125" style="499" hidden="1" customWidth="1"/>
    <col min="11269" max="11511" width="9.125" style="499"/>
    <col min="11512" max="11512" width="30.125" style="499" customWidth="1"/>
    <col min="11513" max="11515" width="16.625" style="499" customWidth="1"/>
    <col min="11516" max="11516" width="30.125" style="499" customWidth="1"/>
    <col min="11517" max="11519" width="18" style="499" customWidth="1"/>
    <col min="11520" max="11524" width="9.125" style="499" hidden="1" customWidth="1"/>
    <col min="11525" max="11767" width="9.125" style="499"/>
    <col min="11768" max="11768" width="30.125" style="499" customWidth="1"/>
    <col min="11769" max="11771" width="16.625" style="499" customWidth="1"/>
    <col min="11772" max="11772" width="30.125" style="499" customWidth="1"/>
    <col min="11773" max="11775" width="18" style="499" customWidth="1"/>
    <col min="11776" max="11780" width="9.125" style="499" hidden="1" customWidth="1"/>
    <col min="11781" max="12023" width="9.125" style="499"/>
    <col min="12024" max="12024" width="30.125" style="499" customWidth="1"/>
    <col min="12025" max="12027" width="16.625" style="499" customWidth="1"/>
    <col min="12028" max="12028" width="30.125" style="499" customWidth="1"/>
    <col min="12029" max="12031" width="18" style="499" customWidth="1"/>
    <col min="12032" max="12036" width="9.125" style="499" hidden="1" customWidth="1"/>
    <col min="12037" max="12279" width="9.125" style="499"/>
    <col min="12280" max="12280" width="30.125" style="499" customWidth="1"/>
    <col min="12281" max="12283" width="16.625" style="499" customWidth="1"/>
    <col min="12284" max="12284" width="30.125" style="499" customWidth="1"/>
    <col min="12285" max="12287" width="18" style="499" customWidth="1"/>
    <col min="12288" max="12292" width="9.125" style="499" hidden="1" customWidth="1"/>
    <col min="12293" max="12535" width="9.125" style="499"/>
    <col min="12536" max="12536" width="30.125" style="499" customWidth="1"/>
    <col min="12537" max="12539" width="16.625" style="499" customWidth="1"/>
    <col min="12540" max="12540" width="30.125" style="499" customWidth="1"/>
    <col min="12541" max="12543" width="18" style="499" customWidth="1"/>
    <col min="12544" max="12548" width="9.125" style="499" hidden="1" customWidth="1"/>
    <col min="12549" max="12791" width="9.125" style="499"/>
    <col min="12792" max="12792" width="30.125" style="499" customWidth="1"/>
    <col min="12793" max="12795" width="16.625" style="499" customWidth="1"/>
    <col min="12796" max="12796" width="30.125" style="499" customWidth="1"/>
    <col min="12797" max="12799" width="18" style="499" customWidth="1"/>
    <col min="12800" max="12804" width="9.125" style="499" hidden="1" customWidth="1"/>
    <col min="12805" max="13047" width="9.125" style="499"/>
    <col min="13048" max="13048" width="30.125" style="499" customWidth="1"/>
    <col min="13049" max="13051" width="16.625" style="499" customWidth="1"/>
    <col min="13052" max="13052" width="30.125" style="499" customWidth="1"/>
    <col min="13053" max="13055" width="18" style="499" customWidth="1"/>
    <col min="13056" max="13060" width="9.125" style="499" hidden="1" customWidth="1"/>
    <col min="13061" max="13303" width="9.125" style="499"/>
    <col min="13304" max="13304" width="30.125" style="499" customWidth="1"/>
    <col min="13305" max="13307" width="16.625" style="499" customWidth="1"/>
    <col min="13308" max="13308" width="30.125" style="499" customWidth="1"/>
    <col min="13309" max="13311" width="18" style="499" customWidth="1"/>
    <col min="13312" max="13316" width="9.125" style="499" hidden="1" customWidth="1"/>
    <col min="13317" max="13559" width="9.125" style="499"/>
    <col min="13560" max="13560" width="30.125" style="499" customWidth="1"/>
    <col min="13561" max="13563" width="16.625" style="499" customWidth="1"/>
    <col min="13564" max="13564" width="30.125" style="499" customWidth="1"/>
    <col min="13565" max="13567" width="18" style="499" customWidth="1"/>
    <col min="13568" max="13572" width="9.125" style="499" hidden="1" customWidth="1"/>
    <col min="13573" max="13815" width="9.125" style="499"/>
    <col min="13816" max="13816" width="30.125" style="499" customWidth="1"/>
    <col min="13817" max="13819" width="16.625" style="499" customWidth="1"/>
    <col min="13820" max="13820" width="30.125" style="499" customWidth="1"/>
    <col min="13821" max="13823" width="18" style="499" customWidth="1"/>
    <col min="13824" max="13828" width="9.125" style="499" hidden="1" customWidth="1"/>
    <col min="13829" max="14071" width="9.125" style="499"/>
    <col min="14072" max="14072" width="30.125" style="499" customWidth="1"/>
    <col min="14073" max="14075" width="16.625" style="499" customWidth="1"/>
    <col min="14076" max="14076" width="30.125" style="499" customWidth="1"/>
    <col min="14077" max="14079" width="18" style="499" customWidth="1"/>
    <col min="14080" max="14084" width="9.125" style="499" hidden="1" customWidth="1"/>
    <col min="14085" max="14327" width="9.125" style="499"/>
    <col min="14328" max="14328" width="30.125" style="499" customWidth="1"/>
    <col min="14329" max="14331" width="16.625" style="499" customWidth="1"/>
    <col min="14332" max="14332" width="30.125" style="499" customWidth="1"/>
    <col min="14333" max="14335" width="18" style="499" customWidth="1"/>
    <col min="14336" max="14340" width="9.125" style="499" hidden="1" customWidth="1"/>
    <col min="14341" max="14583" width="9.125" style="499"/>
    <col min="14584" max="14584" width="30.125" style="499" customWidth="1"/>
    <col min="14585" max="14587" width="16.625" style="499" customWidth="1"/>
    <col min="14588" max="14588" width="30.125" style="499" customWidth="1"/>
    <col min="14589" max="14591" width="18" style="499" customWidth="1"/>
    <col min="14592" max="14596" width="9.125" style="499" hidden="1" customWidth="1"/>
    <col min="14597" max="14839" width="9.125" style="499"/>
    <col min="14840" max="14840" width="30.125" style="499" customWidth="1"/>
    <col min="14841" max="14843" width="16.625" style="499" customWidth="1"/>
    <col min="14844" max="14844" width="30.125" style="499" customWidth="1"/>
    <col min="14845" max="14847" width="18" style="499" customWidth="1"/>
    <col min="14848" max="14852" width="9.125" style="499" hidden="1" customWidth="1"/>
    <col min="14853" max="15095" width="9.125" style="499"/>
    <col min="15096" max="15096" width="30.125" style="499" customWidth="1"/>
    <col min="15097" max="15099" width="16.625" style="499" customWidth="1"/>
    <col min="15100" max="15100" width="30.125" style="499" customWidth="1"/>
    <col min="15101" max="15103" width="18" style="499" customWidth="1"/>
    <col min="15104" max="15108" width="9.125" style="499" hidden="1" customWidth="1"/>
    <col min="15109" max="15351" width="9.125" style="499"/>
    <col min="15352" max="15352" width="30.125" style="499" customWidth="1"/>
    <col min="15353" max="15355" width="16.625" style="499" customWidth="1"/>
    <col min="15356" max="15356" width="30.125" style="499" customWidth="1"/>
    <col min="15357" max="15359" width="18" style="499" customWidth="1"/>
    <col min="15360" max="15364" width="9.125" style="499" hidden="1" customWidth="1"/>
    <col min="15365" max="15607" width="9.125" style="499"/>
    <col min="15608" max="15608" width="30.125" style="499" customWidth="1"/>
    <col min="15609" max="15611" width="16.625" style="499" customWidth="1"/>
    <col min="15612" max="15612" width="30.125" style="499" customWidth="1"/>
    <col min="15613" max="15615" width="18" style="499" customWidth="1"/>
    <col min="15616" max="15620" width="9.125" style="499" hidden="1" customWidth="1"/>
    <col min="15621" max="15863" width="9.125" style="499"/>
    <col min="15864" max="15864" width="30.125" style="499" customWidth="1"/>
    <col min="15865" max="15867" width="16.625" style="499" customWidth="1"/>
    <col min="15868" max="15868" width="30.125" style="499" customWidth="1"/>
    <col min="15869" max="15871" width="18" style="499" customWidth="1"/>
    <col min="15872" max="15876" width="9.125" style="499" hidden="1" customWidth="1"/>
    <col min="15877" max="16119" width="9.125" style="499"/>
    <col min="16120" max="16120" width="30.125" style="499" customWidth="1"/>
    <col min="16121" max="16123" width="16.625" style="499" customWidth="1"/>
    <col min="16124" max="16124" width="30.125" style="499" customWidth="1"/>
    <col min="16125" max="16127" width="18" style="499" customWidth="1"/>
    <col min="16128" max="16132" width="9.125" style="499" hidden="1" customWidth="1"/>
    <col min="16133" max="16384" width="9.125" style="499"/>
  </cols>
  <sheetData>
    <row r="1" s="493" customFormat="1" ht="19.5" customHeight="1" spans="1:6">
      <c r="A1" s="60" t="s">
        <v>699</v>
      </c>
      <c r="B1" s="82"/>
      <c r="C1" s="82"/>
      <c r="D1" s="82"/>
      <c r="E1" s="82"/>
      <c r="F1" s="82"/>
    </row>
    <row r="2" s="494" customFormat="1" ht="21" spans="1:6">
      <c r="A2" s="190" t="s">
        <v>700</v>
      </c>
      <c r="B2" s="190"/>
      <c r="C2" s="190"/>
      <c r="D2" s="190"/>
      <c r="E2" s="185"/>
      <c r="F2" s="185"/>
    </row>
    <row r="3" s="495" customFormat="1" ht="19.5" customHeight="1" spans="1:6">
      <c r="A3" s="186"/>
      <c r="B3" s="186"/>
      <c r="C3" s="186"/>
      <c r="D3" s="201" t="s">
        <v>125</v>
      </c>
      <c r="E3" s="186"/>
      <c r="F3" s="186"/>
    </row>
    <row r="4" s="495" customFormat="1" ht="50.25" customHeight="1" spans="1:6">
      <c r="A4" s="202" t="s">
        <v>701</v>
      </c>
      <c r="B4" s="130" t="s">
        <v>602</v>
      </c>
      <c r="C4" s="131" t="s">
        <v>603</v>
      </c>
      <c r="D4" s="429" t="s">
        <v>702</v>
      </c>
      <c r="E4" s="186"/>
      <c r="F4" s="186"/>
    </row>
    <row r="5" s="496" customFormat="1" ht="24.95" customHeight="1" spans="1:6">
      <c r="A5" s="203" t="s">
        <v>703</v>
      </c>
      <c r="B5" s="211"/>
      <c r="C5" s="211"/>
      <c r="D5" s="500"/>
      <c r="E5" s="187"/>
      <c r="F5" s="187"/>
    </row>
    <row r="6" s="496" customFormat="1" ht="24.95" customHeight="1" spans="1:6">
      <c r="A6" s="199" t="s">
        <v>704</v>
      </c>
      <c r="B6" s="206"/>
      <c r="C6" s="206"/>
      <c r="D6" s="206"/>
      <c r="E6" s="187"/>
      <c r="F6" s="187"/>
    </row>
    <row r="7" s="496" customFormat="1" ht="24.95" customHeight="1" spans="1:6">
      <c r="A7" s="199" t="s">
        <v>705</v>
      </c>
      <c r="B7" s="206"/>
      <c r="C7" s="206"/>
      <c r="D7" s="206"/>
      <c r="E7" s="187"/>
      <c r="F7" s="187"/>
    </row>
    <row r="8" s="496" customFormat="1" ht="24.95" customHeight="1" spans="1:6">
      <c r="A8" s="199" t="s">
        <v>706</v>
      </c>
      <c r="B8" s="206"/>
      <c r="C8" s="206"/>
      <c r="D8" s="206"/>
      <c r="E8" s="187"/>
      <c r="F8" s="187"/>
    </row>
    <row r="9" s="496" customFormat="1" ht="24.95" customHeight="1" spans="1:6">
      <c r="A9" s="199" t="s">
        <v>707</v>
      </c>
      <c r="B9" s="206"/>
      <c r="C9" s="206"/>
      <c r="D9" s="206"/>
      <c r="E9" s="187"/>
      <c r="F9" s="187"/>
    </row>
    <row r="10" s="496" customFormat="1" ht="24.95" customHeight="1" spans="1:6">
      <c r="A10" s="199" t="s">
        <v>708</v>
      </c>
      <c r="B10" s="208"/>
      <c r="C10" s="206"/>
      <c r="D10" s="206"/>
      <c r="E10" s="187"/>
      <c r="F10" s="187"/>
    </row>
    <row r="11" s="496" customFormat="1" ht="24.95" customHeight="1" spans="1:6">
      <c r="A11" s="199" t="s">
        <v>709</v>
      </c>
      <c r="B11" s="208"/>
      <c r="C11" s="206"/>
      <c r="D11" s="206"/>
      <c r="E11" s="187"/>
      <c r="F11" s="187"/>
    </row>
    <row r="12" s="497" customFormat="1" ht="24.95" customHeight="1" spans="1:6">
      <c r="A12" s="199" t="s">
        <v>710</v>
      </c>
      <c r="B12" s="208"/>
      <c r="C12" s="206"/>
      <c r="D12" s="206"/>
      <c r="E12" s="188"/>
      <c r="F12" s="188"/>
    </row>
    <row r="13" s="498" customFormat="1" ht="24.95" customHeight="1" spans="1:6">
      <c r="A13" s="199" t="s">
        <v>711</v>
      </c>
      <c r="B13" s="208"/>
      <c r="C13" s="206"/>
      <c r="D13" s="206"/>
      <c r="E13" s="189"/>
      <c r="F13" s="189"/>
    </row>
    <row r="14" ht="24.95" customHeight="1" spans="1:6">
      <c r="A14" s="199" t="s">
        <v>712</v>
      </c>
      <c r="B14" s="208"/>
      <c r="C14" s="206"/>
      <c r="D14" s="206"/>
      <c r="E14" s="189"/>
      <c r="F14" s="189"/>
    </row>
    <row r="15" ht="24.95" customHeight="1" spans="1:6">
      <c r="A15" s="199" t="s">
        <v>713</v>
      </c>
      <c r="B15" s="208"/>
      <c r="C15" s="206"/>
      <c r="D15" s="206"/>
      <c r="E15" s="189"/>
      <c r="F15" s="189"/>
    </row>
    <row r="16" ht="24.95" customHeight="1" spans="1:6">
      <c r="A16" s="199" t="s">
        <v>714</v>
      </c>
      <c r="B16" s="208"/>
      <c r="C16" s="206"/>
      <c r="D16" s="206"/>
      <c r="E16" s="189"/>
      <c r="F16" s="189"/>
    </row>
    <row r="17" ht="35.25" customHeight="1" spans="1:6">
      <c r="A17" s="199" t="s">
        <v>715</v>
      </c>
      <c r="B17" s="208"/>
      <c r="C17" s="206"/>
      <c r="D17" s="206"/>
      <c r="E17" s="189"/>
      <c r="F17" s="189"/>
    </row>
    <row r="18" ht="24.95" customHeight="1" spans="1:6">
      <c r="A18" s="199" t="s">
        <v>716</v>
      </c>
      <c r="B18" s="209"/>
      <c r="C18" s="209"/>
      <c r="D18" s="209"/>
      <c r="E18" s="189"/>
      <c r="F18" s="189"/>
    </row>
    <row r="19" ht="24.95" customHeight="1" spans="1:6">
      <c r="A19" s="199" t="s">
        <v>717</v>
      </c>
      <c r="B19" s="211"/>
      <c r="C19" s="211"/>
      <c r="D19" s="500"/>
      <c r="E19" s="189"/>
      <c r="F19" s="189"/>
    </row>
    <row r="20" ht="38.25" customHeight="1" spans="1:6">
      <c r="A20" s="501" t="s">
        <v>718</v>
      </c>
      <c r="B20" s="501"/>
      <c r="C20" s="501"/>
      <c r="D20" s="501"/>
      <c r="E20" s="189"/>
      <c r="F20" s="189"/>
    </row>
  </sheetData>
  <mergeCells count="3">
    <mergeCell ref="A1:F1"/>
    <mergeCell ref="A2:D2"/>
    <mergeCell ref="A20:D20"/>
  </mergeCells>
  <printOptions horizontalCentered="1"/>
  <pageMargins left="1.31875" right="0.188888888888889" top="0.36875" bottom="0.409027777777778" header="0.313888888888889" footer="0.313888888888889"/>
  <pageSetup paperSize="9" fitToHeight="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F14"/>
  <sheetViews>
    <sheetView showGridLines="0" showZeros="0" workbookViewId="0">
      <selection activeCell="J19" sqref="J19"/>
    </sheetView>
  </sheetViews>
  <sheetFormatPr defaultColWidth="9.125" defaultRowHeight="15.75" outlineLevelCol="5"/>
  <cols>
    <col min="1" max="1" width="35.625" style="189" customWidth="1"/>
    <col min="2" max="4" width="25.625" style="189" customWidth="1"/>
    <col min="5" max="247" width="9.125" style="189"/>
    <col min="248" max="248" width="30.125" style="189" customWidth="1"/>
    <col min="249" max="251" width="16.625" style="189" customWidth="1"/>
    <col min="252" max="252" width="30.125" style="189" customWidth="1"/>
    <col min="253" max="255" width="18" style="189" customWidth="1"/>
    <col min="256" max="260" width="9.125" style="189" hidden="1" customWidth="1"/>
    <col min="261" max="503" width="9.125" style="189"/>
    <col min="504" max="504" width="30.125" style="189" customWidth="1"/>
    <col min="505" max="507" width="16.625" style="189" customWidth="1"/>
    <col min="508" max="508" width="30.125" style="189" customWidth="1"/>
    <col min="509" max="511" width="18" style="189" customWidth="1"/>
    <col min="512" max="516" width="9.125" style="189" hidden="1" customWidth="1"/>
    <col min="517" max="759" width="9.125" style="189"/>
    <col min="760" max="760" width="30.125" style="189" customWidth="1"/>
    <col min="761" max="763" width="16.625" style="189" customWidth="1"/>
    <col min="764" max="764" width="30.125" style="189" customWidth="1"/>
    <col min="765" max="767" width="18" style="189" customWidth="1"/>
    <col min="768" max="772" width="9.125" style="189" hidden="1" customWidth="1"/>
    <col min="773" max="1015" width="9.125" style="189"/>
    <col min="1016" max="1016" width="30.125" style="189" customWidth="1"/>
    <col min="1017" max="1019" width="16.625" style="189" customWidth="1"/>
    <col min="1020" max="1020" width="30.125" style="189" customWidth="1"/>
    <col min="1021" max="1023" width="18" style="189" customWidth="1"/>
    <col min="1024" max="1028" width="9.125" style="189" hidden="1" customWidth="1"/>
    <col min="1029" max="1271" width="9.125" style="189"/>
    <col min="1272" max="1272" width="30.125" style="189" customWidth="1"/>
    <col min="1273" max="1275" width="16.625" style="189" customWidth="1"/>
    <col min="1276" max="1276" width="30.125" style="189" customWidth="1"/>
    <col min="1277" max="1279" width="18" style="189" customWidth="1"/>
    <col min="1280" max="1284" width="9.125" style="189" hidden="1" customWidth="1"/>
    <col min="1285" max="1527" width="9.125" style="189"/>
    <col min="1528" max="1528" width="30.125" style="189" customWidth="1"/>
    <col min="1529" max="1531" width="16.625" style="189" customWidth="1"/>
    <col min="1532" max="1532" width="30.125" style="189" customWidth="1"/>
    <col min="1533" max="1535" width="18" style="189" customWidth="1"/>
    <col min="1536" max="1540" width="9.125" style="189" hidden="1" customWidth="1"/>
    <col min="1541" max="1783" width="9.125" style="189"/>
    <col min="1784" max="1784" width="30.125" style="189" customWidth="1"/>
    <col min="1785" max="1787" width="16.625" style="189" customWidth="1"/>
    <col min="1788" max="1788" width="30.125" style="189" customWidth="1"/>
    <col min="1789" max="1791" width="18" style="189" customWidth="1"/>
    <col min="1792" max="1796" width="9.125" style="189" hidden="1" customWidth="1"/>
    <col min="1797" max="2039" width="9.125" style="189"/>
    <col min="2040" max="2040" width="30.125" style="189" customWidth="1"/>
    <col min="2041" max="2043" width="16.625" style="189" customWidth="1"/>
    <col min="2044" max="2044" width="30.125" style="189" customWidth="1"/>
    <col min="2045" max="2047" width="18" style="189" customWidth="1"/>
    <col min="2048" max="2052" width="9.125" style="189" hidden="1" customWidth="1"/>
    <col min="2053" max="2295" width="9.125" style="189"/>
    <col min="2296" max="2296" width="30.125" style="189" customWidth="1"/>
    <col min="2297" max="2299" width="16.625" style="189" customWidth="1"/>
    <col min="2300" max="2300" width="30.125" style="189" customWidth="1"/>
    <col min="2301" max="2303" width="18" style="189" customWidth="1"/>
    <col min="2304" max="2308" width="9.125" style="189" hidden="1" customWidth="1"/>
    <col min="2309" max="2551" width="9.125" style="189"/>
    <col min="2552" max="2552" width="30.125" style="189" customWidth="1"/>
    <col min="2553" max="2555" width="16.625" style="189" customWidth="1"/>
    <col min="2556" max="2556" width="30.125" style="189" customWidth="1"/>
    <col min="2557" max="2559" width="18" style="189" customWidth="1"/>
    <col min="2560" max="2564" width="9.125" style="189" hidden="1" customWidth="1"/>
    <col min="2565" max="2807" width="9.125" style="189"/>
    <col min="2808" max="2808" width="30.125" style="189" customWidth="1"/>
    <col min="2809" max="2811" width="16.625" style="189" customWidth="1"/>
    <col min="2812" max="2812" width="30.125" style="189" customWidth="1"/>
    <col min="2813" max="2815" width="18" style="189" customWidth="1"/>
    <col min="2816" max="2820" width="9.125" style="189" hidden="1" customWidth="1"/>
    <col min="2821" max="3063" width="9.125" style="189"/>
    <col min="3064" max="3064" width="30.125" style="189" customWidth="1"/>
    <col min="3065" max="3067" width="16.625" style="189" customWidth="1"/>
    <col min="3068" max="3068" width="30.125" style="189" customWidth="1"/>
    <col min="3069" max="3071" width="18" style="189" customWidth="1"/>
    <col min="3072" max="3076" width="9.125" style="189" hidden="1" customWidth="1"/>
    <col min="3077" max="3319" width="9.125" style="189"/>
    <col min="3320" max="3320" width="30.125" style="189" customWidth="1"/>
    <col min="3321" max="3323" width="16.625" style="189" customWidth="1"/>
    <col min="3324" max="3324" width="30.125" style="189" customWidth="1"/>
    <col min="3325" max="3327" width="18" style="189" customWidth="1"/>
    <col min="3328" max="3332" width="9.125" style="189" hidden="1" customWidth="1"/>
    <col min="3333" max="3575" width="9.125" style="189"/>
    <col min="3576" max="3576" width="30.125" style="189" customWidth="1"/>
    <col min="3577" max="3579" width="16.625" style="189" customWidth="1"/>
    <col min="3580" max="3580" width="30.125" style="189" customWidth="1"/>
    <col min="3581" max="3583" width="18" style="189" customWidth="1"/>
    <col min="3584" max="3588" width="9.125" style="189" hidden="1" customWidth="1"/>
    <col min="3589" max="3831" width="9.125" style="189"/>
    <col min="3832" max="3832" width="30.125" style="189" customWidth="1"/>
    <col min="3833" max="3835" width="16.625" style="189" customWidth="1"/>
    <col min="3836" max="3836" width="30.125" style="189" customWidth="1"/>
    <col min="3837" max="3839" width="18" style="189" customWidth="1"/>
    <col min="3840" max="3844" width="9.125" style="189" hidden="1" customWidth="1"/>
    <col min="3845" max="4087" width="9.125" style="189"/>
    <col min="4088" max="4088" width="30.125" style="189" customWidth="1"/>
    <col min="4089" max="4091" width="16.625" style="189" customWidth="1"/>
    <col min="4092" max="4092" width="30.125" style="189" customWidth="1"/>
    <col min="4093" max="4095" width="18" style="189" customWidth="1"/>
    <col min="4096" max="4100" width="9.125" style="189" hidden="1" customWidth="1"/>
    <col min="4101" max="4343" width="9.125" style="189"/>
    <col min="4344" max="4344" width="30.125" style="189" customWidth="1"/>
    <col min="4345" max="4347" width="16.625" style="189" customWidth="1"/>
    <col min="4348" max="4348" width="30.125" style="189" customWidth="1"/>
    <col min="4349" max="4351" width="18" style="189" customWidth="1"/>
    <col min="4352" max="4356" width="9.125" style="189" hidden="1" customWidth="1"/>
    <col min="4357" max="4599" width="9.125" style="189"/>
    <col min="4600" max="4600" width="30.125" style="189" customWidth="1"/>
    <col min="4601" max="4603" width="16.625" style="189" customWidth="1"/>
    <col min="4604" max="4604" width="30.125" style="189" customWidth="1"/>
    <col min="4605" max="4607" width="18" style="189" customWidth="1"/>
    <col min="4608" max="4612" width="9.125" style="189" hidden="1" customWidth="1"/>
    <col min="4613" max="4855" width="9.125" style="189"/>
    <col min="4856" max="4856" width="30.125" style="189" customWidth="1"/>
    <col min="4857" max="4859" width="16.625" style="189" customWidth="1"/>
    <col min="4860" max="4860" width="30.125" style="189" customWidth="1"/>
    <col min="4861" max="4863" width="18" style="189" customWidth="1"/>
    <col min="4864" max="4868" width="9.125" style="189" hidden="1" customWidth="1"/>
    <col min="4869" max="5111" width="9.125" style="189"/>
    <col min="5112" max="5112" width="30.125" style="189" customWidth="1"/>
    <col min="5113" max="5115" width="16.625" style="189" customWidth="1"/>
    <col min="5116" max="5116" width="30.125" style="189" customWidth="1"/>
    <col min="5117" max="5119" width="18" style="189" customWidth="1"/>
    <col min="5120" max="5124" width="9.125" style="189" hidden="1" customWidth="1"/>
    <col min="5125" max="5367" width="9.125" style="189"/>
    <col min="5368" max="5368" width="30.125" style="189" customWidth="1"/>
    <col min="5369" max="5371" width="16.625" style="189" customWidth="1"/>
    <col min="5372" max="5372" width="30.125" style="189" customWidth="1"/>
    <col min="5373" max="5375" width="18" style="189" customWidth="1"/>
    <col min="5376" max="5380" width="9.125" style="189" hidden="1" customWidth="1"/>
    <col min="5381" max="5623" width="9.125" style="189"/>
    <col min="5624" max="5624" width="30.125" style="189" customWidth="1"/>
    <col min="5625" max="5627" width="16.625" style="189" customWidth="1"/>
    <col min="5628" max="5628" width="30.125" style="189" customWidth="1"/>
    <col min="5629" max="5631" width="18" style="189" customWidth="1"/>
    <col min="5632" max="5636" width="9.125" style="189" hidden="1" customWidth="1"/>
    <col min="5637" max="5879" width="9.125" style="189"/>
    <col min="5880" max="5880" width="30.125" style="189" customWidth="1"/>
    <col min="5881" max="5883" width="16.625" style="189" customWidth="1"/>
    <col min="5884" max="5884" width="30.125" style="189" customWidth="1"/>
    <col min="5885" max="5887" width="18" style="189" customWidth="1"/>
    <col min="5888" max="5892" width="9.125" style="189" hidden="1" customWidth="1"/>
    <col min="5893" max="6135" width="9.125" style="189"/>
    <col min="6136" max="6136" width="30.125" style="189" customWidth="1"/>
    <col min="6137" max="6139" width="16.625" style="189" customWidth="1"/>
    <col min="6140" max="6140" width="30.125" style="189" customWidth="1"/>
    <col min="6141" max="6143" width="18" style="189" customWidth="1"/>
    <col min="6144" max="6148" width="9.125" style="189" hidden="1" customWidth="1"/>
    <col min="6149" max="6391" width="9.125" style="189"/>
    <col min="6392" max="6392" width="30.125" style="189" customWidth="1"/>
    <col min="6393" max="6395" width="16.625" style="189" customWidth="1"/>
    <col min="6396" max="6396" width="30.125" style="189" customWidth="1"/>
    <col min="6397" max="6399" width="18" style="189" customWidth="1"/>
    <col min="6400" max="6404" width="9.125" style="189" hidden="1" customWidth="1"/>
    <col min="6405" max="6647" width="9.125" style="189"/>
    <col min="6648" max="6648" width="30.125" style="189" customWidth="1"/>
    <col min="6649" max="6651" width="16.625" style="189" customWidth="1"/>
    <col min="6652" max="6652" width="30.125" style="189" customWidth="1"/>
    <col min="6653" max="6655" width="18" style="189" customWidth="1"/>
    <col min="6656" max="6660" width="9.125" style="189" hidden="1" customWidth="1"/>
    <col min="6661" max="6903" width="9.125" style="189"/>
    <col min="6904" max="6904" width="30.125" style="189" customWidth="1"/>
    <col min="6905" max="6907" width="16.625" style="189" customWidth="1"/>
    <col min="6908" max="6908" width="30.125" style="189" customWidth="1"/>
    <col min="6909" max="6911" width="18" style="189" customWidth="1"/>
    <col min="6912" max="6916" width="9.125" style="189" hidden="1" customWidth="1"/>
    <col min="6917" max="7159" width="9.125" style="189"/>
    <col min="7160" max="7160" width="30.125" style="189" customWidth="1"/>
    <col min="7161" max="7163" width="16.625" style="189" customWidth="1"/>
    <col min="7164" max="7164" width="30.125" style="189" customWidth="1"/>
    <col min="7165" max="7167" width="18" style="189" customWidth="1"/>
    <col min="7168" max="7172" width="9.125" style="189" hidden="1" customWidth="1"/>
    <col min="7173" max="7415" width="9.125" style="189"/>
    <col min="7416" max="7416" width="30.125" style="189" customWidth="1"/>
    <col min="7417" max="7419" width="16.625" style="189" customWidth="1"/>
    <col min="7420" max="7420" width="30.125" style="189" customWidth="1"/>
    <col min="7421" max="7423" width="18" style="189" customWidth="1"/>
    <col min="7424" max="7428" width="9.125" style="189" hidden="1" customWidth="1"/>
    <col min="7429" max="7671" width="9.125" style="189"/>
    <col min="7672" max="7672" width="30.125" style="189" customWidth="1"/>
    <col min="7673" max="7675" width="16.625" style="189" customWidth="1"/>
    <col min="7676" max="7676" width="30.125" style="189" customWidth="1"/>
    <col min="7677" max="7679" width="18" style="189" customWidth="1"/>
    <col min="7680" max="7684" width="9.125" style="189" hidden="1" customWidth="1"/>
    <col min="7685" max="7927" width="9.125" style="189"/>
    <col min="7928" max="7928" width="30.125" style="189" customWidth="1"/>
    <col min="7929" max="7931" width="16.625" style="189" customWidth="1"/>
    <col min="7932" max="7932" width="30.125" style="189" customWidth="1"/>
    <col min="7933" max="7935" width="18" style="189" customWidth="1"/>
    <col min="7936" max="7940" width="9.125" style="189" hidden="1" customWidth="1"/>
    <col min="7941" max="8183" width="9.125" style="189"/>
    <col min="8184" max="8184" width="30.125" style="189" customWidth="1"/>
    <col min="8185" max="8187" width="16.625" style="189" customWidth="1"/>
    <col min="8188" max="8188" width="30.125" style="189" customWidth="1"/>
    <col min="8189" max="8191" width="18" style="189" customWidth="1"/>
    <col min="8192" max="8196" width="9.125" style="189" hidden="1" customWidth="1"/>
    <col min="8197" max="8439" width="9.125" style="189"/>
    <col min="8440" max="8440" width="30.125" style="189" customWidth="1"/>
    <col min="8441" max="8443" width="16.625" style="189" customWidth="1"/>
    <col min="8444" max="8444" width="30.125" style="189" customWidth="1"/>
    <col min="8445" max="8447" width="18" style="189" customWidth="1"/>
    <col min="8448" max="8452" width="9.125" style="189" hidden="1" customWidth="1"/>
    <col min="8453" max="8695" width="9.125" style="189"/>
    <col min="8696" max="8696" width="30.125" style="189" customWidth="1"/>
    <col min="8697" max="8699" width="16.625" style="189" customWidth="1"/>
    <col min="8700" max="8700" width="30.125" style="189" customWidth="1"/>
    <col min="8701" max="8703" width="18" style="189" customWidth="1"/>
    <col min="8704" max="8708" width="9.125" style="189" hidden="1" customWidth="1"/>
    <col min="8709" max="8951" width="9.125" style="189"/>
    <col min="8952" max="8952" width="30.125" style="189" customWidth="1"/>
    <col min="8953" max="8955" width="16.625" style="189" customWidth="1"/>
    <col min="8956" max="8956" width="30.125" style="189" customWidth="1"/>
    <col min="8957" max="8959" width="18" style="189" customWidth="1"/>
    <col min="8960" max="8964" width="9.125" style="189" hidden="1" customWidth="1"/>
    <col min="8965" max="9207" width="9.125" style="189"/>
    <col min="9208" max="9208" width="30.125" style="189" customWidth="1"/>
    <col min="9209" max="9211" width="16.625" style="189" customWidth="1"/>
    <col min="9212" max="9212" width="30.125" style="189" customWidth="1"/>
    <col min="9213" max="9215" width="18" style="189" customWidth="1"/>
    <col min="9216" max="9220" width="9.125" style="189" hidden="1" customWidth="1"/>
    <col min="9221" max="9463" width="9.125" style="189"/>
    <col min="9464" max="9464" width="30.125" style="189" customWidth="1"/>
    <col min="9465" max="9467" width="16.625" style="189" customWidth="1"/>
    <col min="9468" max="9468" width="30.125" style="189" customWidth="1"/>
    <col min="9469" max="9471" width="18" style="189" customWidth="1"/>
    <col min="9472" max="9476" width="9.125" style="189" hidden="1" customWidth="1"/>
    <col min="9477" max="9719" width="9.125" style="189"/>
    <col min="9720" max="9720" width="30.125" style="189" customWidth="1"/>
    <col min="9721" max="9723" width="16.625" style="189" customWidth="1"/>
    <col min="9724" max="9724" width="30.125" style="189" customWidth="1"/>
    <col min="9725" max="9727" width="18" style="189" customWidth="1"/>
    <col min="9728" max="9732" width="9.125" style="189" hidden="1" customWidth="1"/>
    <col min="9733" max="9975" width="9.125" style="189"/>
    <col min="9976" max="9976" width="30.125" style="189" customWidth="1"/>
    <col min="9977" max="9979" width="16.625" style="189" customWidth="1"/>
    <col min="9980" max="9980" width="30.125" style="189" customWidth="1"/>
    <col min="9981" max="9983" width="18" style="189" customWidth="1"/>
    <col min="9984" max="9988" width="9.125" style="189" hidden="1" customWidth="1"/>
    <col min="9989" max="10231" width="9.125" style="189"/>
    <col min="10232" max="10232" width="30.125" style="189" customWidth="1"/>
    <col min="10233" max="10235" width="16.625" style="189" customWidth="1"/>
    <col min="10236" max="10236" width="30.125" style="189" customWidth="1"/>
    <col min="10237" max="10239" width="18" style="189" customWidth="1"/>
    <col min="10240" max="10244" width="9.125" style="189" hidden="1" customWidth="1"/>
    <col min="10245" max="10487" width="9.125" style="189"/>
    <col min="10488" max="10488" width="30.125" style="189" customWidth="1"/>
    <col min="10489" max="10491" width="16.625" style="189" customWidth="1"/>
    <col min="10492" max="10492" width="30.125" style="189" customWidth="1"/>
    <col min="10493" max="10495" width="18" style="189" customWidth="1"/>
    <col min="10496" max="10500" width="9.125" style="189" hidden="1" customWidth="1"/>
    <col min="10501" max="10743" width="9.125" style="189"/>
    <col min="10744" max="10744" width="30.125" style="189" customWidth="1"/>
    <col min="10745" max="10747" width="16.625" style="189" customWidth="1"/>
    <col min="10748" max="10748" width="30.125" style="189" customWidth="1"/>
    <col min="10749" max="10751" width="18" style="189" customWidth="1"/>
    <col min="10752" max="10756" width="9.125" style="189" hidden="1" customWidth="1"/>
    <col min="10757" max="10999" width="9.125" style="189"/>
    <col min="11000" max="11000" width="30.125" style="189" customWidth="1"/>
    <col min="11001" max="11003" width="16.625" style="189" customWidth="1"/>
    <col min="11004" max="11004" width="30.125" style="189" customWidth="1"/>
    <col min="11005" max="11007" width="18" style="189" customWidth="1"/>
    <col min="11008" max="11012" width="9.125" style="189" hidden="1" customWidth="1"/>
    <col min="11013" max="11255" width="9.125" style="189"/>
    <col min="11256" max="11256" width="30.125" style="189" customWidth="1"/>
    <col min="11257" max="11259" width="16.625" style="189" customWidth="1"/>
    <col min="11260" max="11260" width="30.125" style="189" customWidth="1"/>
    <col min="11261" max="11263" width="18" style="189" customWidth="1"/>
    <col min="11264" max="11268" width="9.125" style="189" hidden="1" customWidth="1"/>
    <col min="11269" max="11511" width="9.125" style="189"/>
    <col min="11512" max="11512" width="30.125" style="189" customWidth="1"/>
    <col min="11513" max="11515" width="16.625" style="189" customWidth="1"/>
    <col min="11516" max="11516" width="30.125" style="189" customWidth="1"/>
    <col min="11517" max="11519" width="18" style="189" customWidth="1"/>
    <col min="11520" max="11524" width="9.125" style="189" hidden="1" customWidth="1"/>
    <col min="11525" max="11767" width="9.125" style="189"/>
    <col min="11768" max="11768" width="30.125" style="189" customWidth="1"/>
    <col min="11769" max="11771" width="16.625" style="189" customWidth="1"/>
    <col min="11772" max="11772" width="30.125" style="189" customWidth="1"/>
    <col min="11773" max="11775" width="18" style="189" customWidth="1"/>
    <col min="11776" max="11780" width="9.125" style="189" hidden="1" customWidth="1"/>
    <col min="11781" max="12023" width="9.125" style="189"/>
    <col min="12024" max="12024" width="30.125" style="189" customWidth="1"/>
    <col min="12025" max="12027" width="16.625" style="189" customWidth="1"/>
    <col min="12028" max="12028" width="30.125" style="189" customWidth="1"/>
    <col min="12029" max="12031" width="18" style="189" customWidth="1"/>
    <col min="12032" max="12036" width="9.125" style="189" hidden="1" customWidth="1"/>
    <col min="12037" max="12279" width="9.125" style="189"/>
    <col min="12280" max="12280" width="30.125" style="189" customWidth="1"/>
    <col min="12281" max="12283" width="16.625" style="189" customWidth="1"/>
    <col min="12284" max="12284" width="30.125" style="189" customWidth="1"/>
    <col min="12285" max="12287" width="18" style="189" customWidth="1"/>
    <col min="12288" max="12292" width="9.125" style="189" hidden="1" customWidth="1"/>
    <col min="12293" max="12535" width="9.125" style="189"/>
    <col min="12536" max="12536" width="30.125" style="189" customWidth="1"/>
    <col min="12537" max="12539" width="16.625" style="189" customWidth="1"/>
    <col min="12540" max="12540" width="30.125" style="189" customWidth="1"/>
    <col min="12541" max="12543" width="18" style="189" customWidth="1"/>
    <col min="12544" max="12548" width="9.125" style="189" hidden="1" customWidth="1"/>
    <col min="12549" max="12791" width="9.125" style="189"/>
    <col min="12792" max="12792" width="30.125" style="189" customWidth="1"/>
    <col min="12793" max="12795" width="16.625" style="189" customWidth="1"/>
    <col min="12796" max="12796" width="30.125" style="189" customWidth="1"/>
    <col min="12797" max="12799" width="18" style="189" customWidth="1"/>
    <col min="12800" max="12804" width="9.125" style="189" hidden="1" customWidth="1"/>
    <col min="12805" max="13047" width="9.125" style="189"/>
    <col min="13048" max="13048" width="30.125" style="189" customWidth="1"/>
    <col min="13049" max="13051" width="16.625" style="189" customWidth="1"/>
    <col min="13052" max="13052" width="30.125" style="189" customWidth="1"/>
    <col min="13053" max="13055" width="18" style="189" customWidth="1"/>
    <col min="13056" max="13060" width="9.125" style="189" hidden="1" customWidth="1"/>
    <col min="13061" max="13303" width="9.125" style="189"/>
    <col min="13304" max="13304" width="30.125" style="189" customWidth="1"/>
    <col min="13305" max="13307" width="16.625" style="189" customWidth="1"/>
    <col min="13308" max="13308" width="30.125" style="189" customWidth="1"/>
    <col min="13309" max="13311" width="18" style="189" customWidth="1"/>
    <col min="13312" max="13316" width="9.125" style="189" hidden="1" customWidth="1"/>
    <col min="13317" max="13559" width="9.125" style="189"/>
    <col min="13560" max="13560" width="30.125" style="189" customWidth="1"/>
    <col min="13561" max="13563" width="16.625" style="189" customWidth="1"/>
    <col min="13564" max="13564" width="30.125" style="189" customWidth="1"/>
    <col min="13565" max="13567" width="18" style="189" customWidth="1"/>
    <col min="13568" max="13572" width="9.125" style="189" hidden="1" customWidth="1"/>
    <col min="13573" max="13815" width="9.125" style="189"/>
    <col min="13816" max="13816" width="30.125" style="189" customWidth="1"/>
    <col min="13817" max="13819" width="16.625" style="189" customWidth="1"/>
    <col min="13820" max="13820" width="30.125" style="189" customWidth="1"/>
    <col min="13821" max="13823" width="18" style="189" customWidth="1"/>
    <col min="13824" max="13828" width="9.125" style="189" hidden="1" customWidth="1"/>
    <col min="13829" max="14071" width="9.125" style="189"/>
    <col min="14072" max="14072" width="30.125" style="189" customWidth="1"/>
    <col min="14073" max="14075" width="16.625" style="189" customWidth="1"/>
    <col min="14076" max="14076" width="30.125" style="189" customWidth="1"/>
    <col min="14077" max="14079" width="18" style="189" customWidth="1"/>
    <col min="14080" max="14084" width="9.125" style="189" hidden="1" customWidth="1"/>
    <col min="14085" max="14327" width="9.125" style="189"/>
    <col min="14328" max="14328" width="30.125" style="189" customWidth="1"/>
    <col min="14329" max="14331" width="16.625" style="189" customWidth="1"/>
    <col min="14332" max="14332" width="30.125" style="189" customWidth="1"/>
    <col min="14333" max="14335" width="18" style="189" customWidth="1"/>
    <col min="14336" max="14340" width="9.125" style="189" hidden="1" customWidth="1"/>
    <col min="14341" max="14583" width="9.125" style="189"/>
    <col min="14584" max="14584" width="30.125" style="189" customWidth="1"/>
    <col min="14585" max="14587" width="16.625" style="189" customWidth="1"/>
    <col min="14588" max="14588" width="30.125" style="189" customWidth="1"/>
    <col min="14589" max="14591" width="18" style="189" customWidth="1"/>
    <col min="14592" max="14596" width="9.125" style="189" hidden="1" customWidth="1"/>
    <col min="14597" max="14839" width="9.125" style="189"/>
    <col min="14840" max="14840" width="30.125" style="189" customWidth="1"/>
    <col min="14841" max="14843" width="16.625" style="189" customWidth="1"/>
    <col min="14844" max="14844" width="30.125" style="189" customWidth="1"/>
    <col min="14845" max="14847" width="18" style="189" customWidth="1"/>
    <col min="14848" max="14852" width="9.125" style="189" hidden="1" customWidth="1"/>
    <col min="14853" max="15095" width="9.125" style="189"/>
    <col min="15096" max="15096" width="30.125" style="189" customWidth="1"/>
    <col min="15097" max="15099" width="16.625" style="189" customWidth="1"/>
    <col min="15100" max="15100" width="30.125" style="189" customWidth="1"/>
    <col min="15101" max="15103" width="18" style="189" customWidth="1"/>
    <col min="15104" max="15108" width="9.125" style="189" hidden="1" customWidth="1"/>
    <col min="15109" max="15351" width="9.125" style="189"/>
    <col min="15352" max="15352" width="30.125" style="189" customWidth="1"/>
    <col min="15353" max="15355" width="16.625" style="189" customWidth="1"/>
    <col min="15356" max="15356" width="30.125" style="189" customWidth="1"/>
    <col min="15357" max="15359" width="18" style="189" customWidth="1"/>
    <col min="15360" max="15364" width="9.125" style="189" hidden="1" customWidth="1"/>
    <col min="15365" max="15607" width="9.125" style="189"/>
    <col min="15608" max="15608" width="30.125" style="189" customWidth="1"/>
    <col min="15609" max="15611" width="16.625" style="189" customWidth="1"/>
    <col min="15612" max="15612" width="30.125" style="189" customWidth="1"/>
    <col min="15613" max="15615" width="18" style="189" customWidth="1"/>
    <col min="15616" max="15620" width="9.125" style="189" hidden="1" customWidth="1"/>
    <col min="15621" max="15863" width="9.125" style="189"/>
    <col min="15864" max="15864" width="30.125" style="189" customWidth="1"/>
    <col min="15865" max="15867" width="16.625" style="189" customWidth="1"/>
    <col min="15868" max="15868" width="30.125" style="189" customWidth="1"/>
    <col min="15869" max="15871" width="18" style="189" customWidth="1"/>
    <col min="15872" max="15876" width="9.125" style="189" hidden="1" customWidth="1"/>
    <col min="15877" max="16119" width="9.125" style="189"/>
    <col min="16120" max="16120" width="30.125" style="189" customWidth="1"/>
    <col min="16121" max="16123" width="16.625" style="189" customWidth="1"/>
    <col min="16124" max="16124" width="30.125" style="189" customWidth="1"/>
    <col min="16125" max="16127" width="18" style="189" customWidth="1"/>
    <col min="16128" max="16132" width="9.125" style="189" hidden="1" customWidth="1"/>
    <col min="16133" max="16384" width="9.125" style="189"/>
  </cols>
  <sheetData>
    <row r="1" s="185" customFormat="1" ht="19.5" customHeight="1" spans="1:6">
      <c r="A1" s="416" t="s">
        <v>719</v>
      </c>
      <c r="B1" s="322"/>
      <c r="C1" s="322"/>
      <c r="D1" s="322"/>
      <c r="E1" s="322"/>
      <c r="F1" s="322"/>
    </row>
    <row r="2" s="185" customFormat="1" ht="21" spans="1:4">
      <c r="A2" s="190" t="s">
        <v>720</v>
      </c>
      <c r="B2" s="190"/>
      <c r="C2" s="190"/>
      <c r="D2" s="190"/>
    </row>
    <row r="3" s="186" customFormat="1" ht="19.5" customHeight="1" spans="4:4">
      <c r="D3" s="201" t="s">
        <v>125</v>
      </c>
    </row>
    <row r="4" s="186" customFormat="1" ht="39.95" customHeight="1" spans="1:4">
      <c r="A4" s="202" t="s">
        <v>701</v>
      </c>
      <c r="B4" s="130" t="s">
        <v>602</v>
      </c>
      <c r="C4" s="131" t="s">
        <v>603</v>
      </c>
      <c r="D4" s="429" t="s">
        <v>702</v>
      </c>
    </row>
    <row r="5" s="187" customFormat="1" ht="30" customHeight="1" spans="1:4">
      <c r="A5" s="203" t="s">
        <v>158</v>
      </c>
      <c r="B5" s="488">
        <f>SUM(B6:B14)</f>
        <v>789789</v>
      </c>
      <c r="C5" s="488">
        <f>SUM(C6:C14)</f>
        <v>478829.527972</v>
      </c>
      <c r="D5" s="489">
        <f>C5/B5</f>
        <v>0.606275255760716</v>
      </c>
    </row>
    <row r="6" s="187" customFormat="1" ht="30" customHeight="1" spans="1:4">
      <c r="A6" s="199" t="s">
        <v>721</v>
      </c>
      <c r="B6" s="473">
        <v>76</v>
      </c>
      <c r="C6" s="473"/>
      <c r="D6" s="490">
        <f t="shared" ref="D6:D14" si="0">C6/B6</f>
        <v>0</v>
      </c>
    </row>
    <row r="7" s="187" customFormat="1" ht="30" customHeight="1" spans="1:4">
      <c r="A7" s="199" t="s">
        <v>722</v>
      </c>
      <c r="B7" s="473">
        <v>33</v>
      </c>
      <c r="C7" s="473">
        <v>23.31</v>
      </c>
      <c r="D7" s="490">
        <f t="shared" si="0"/>
        <v>0.706363636363636</v>
      </c>
    </row>
    <row r="8" s="187" customFormat="1" ht="30" customHeight="1" spans="1:4">
      <c r="A8" s="199" t="s">
        <v>723</v>
      </c>
      <c r="B8" s="473">
        <v>510351</v>
      </c>
      <c r="C8" s="473">
        <v>402032.990164</v>
      </c>
      <c r="D8" s="490">
        <f t="shared" si="0"/>
        <v>0.787757817980174</v>
      </c>
    </row>
    <row r="9" s="187" customFormat="1" ht="30" customHeight="1" spans="1:4">
      <c r="A9" s="199" t="s">
        <v>724</v>
      </c>
      <c r="B9" s="473">
        <v>470</v>
      </c>
      <c r="C9" s="473">
        <v>632.04</v>
      </c>
      <c r="D9" s="490">
        <f t="shared" si="0"/>
        <v>1.34476595744681</v>
      </c>
    </row>
    <row r="10" s="187" customFormat="1" ht="30" customHeight="1" spans="1:4">
      <c r="A10" s="199" t="s">
        <v>725</v>
      </c>
      <c r="B10" s="491"/>
      <c r="C10" s="473"/>
      <c r="D10" s="490"/>
    </row>
    <row r="11" s="187" customFormat="1" ht="30" customHeight="1" spans="1:4">
      <c r="A11" s="199" t="s">
        <v>726</v>
      </c>
      <c r="B11" s="491">
        <v>222668</v>
      </c>
      <c r="C11" s="473">
        <v>37164.217808</v>
      </c>
      <c r="D11" s="490">
        <f t="shared" si="0"/>
        <v>0.166904170370237</v>
      </c>
    </row>
    <row r="12" s="188" customFormat="1" ht="30" customHeight="1" spans="1:4">
      <c r="A12" s="199" t="s">
        <v>727</v>
      </c>
      <c r="B12" s="491">
        <v>23272</v>
      </c>
      <c r="C12" s="473">
        <v>33343.05</v>
      </c>
      <c r="D12" s="490">
        <f t="shared" si="0"/>
        <v>1.43275395324854</v>
      </c>
    </row>
    <row r="13" s="189" customFormat="1" ht="30" customHeight="1" spans="1:4">
      <c r="A13" s="199" t="s">
        <v>728</v>
      </c>
      <c r="B13" s="491">
        <v>1</v>
      </c>
      <c r="C13" s="473">
        <v>1.67</v>
      </c>
      <c r="D13" s="490">
        <f t="shared" si="0"/>
        <v>1.67</v>
      </c>
    </row>
    <row r="14" ht="30" customHeight="1" spans="1:4">
      <c r="A14" s="199" t="s">
        <v>729</v>
      </c>
      <c r="B14" s="492">
        <v>32918</v>
      </c>
      <c r="C14" s="492">
        <v>5632.25</v>
      </c>
      <c r="D14" s="490">
        <f t="shared" si="0"/>
        <v>0.171099398505377</v>
      </c>
    </row>
  </sheetData>
  <mergeCells count="1">
    <mergeCell ref="A2:D2"/>
  </mergeCells>
  <printOptions horizontalCentered="1"/>
  <pageMargins left="1.00902777777778" right="0.588888888888889" top="0.747916666666667" bottom="0.747916666666667" header="0.313888888888889" footer="0.313888888888889"/>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B50"/>
  <sheetViews>
    <sheetView workbookViewId="0">
      <selection activeCell="J32" sqref="J32"/>
    </sheetView>
  </sheetViews>
  <sheetFormatPr defaultColWidth="9" defaultRowHeight="14.25" outlineLevelCol="1"/>
  <cols>
    <col min="1" max="1" width="46.5" customWidth="1"/>
    <col min="2" max="2" width="44.5" customWidth="1"/>
  </cols>
  <sheetData>
    <row r="1" ht="18.75" spans="1:2">
      <c r="A1" s="60" t="s">
        <v>730</v>
      </c>
      <c r="B1" s="60"/>
    </row>
    <row r="2" ht="24" spans="1:2">
      <c r="A2" s="218" t="s">
        <v>731</v>
      </c>
      <c r="B2" s="218"/>
    </row>
    <row r="3" ht="16.5" customHeight="1" spans="1:2">
      <c r="A3" s="482" t="s">
        <v>183</v>
      </c>
      <c r="B3" s="482"/>
    </row>
    <row r="4" spans="1:2">
      <c r="A4" s="483" t="s">
        <v>184</v>
      </c>
      <c r="B4" s="483"/>
    </row>
    <row r="5" ht="18" customHeight="1" spans="1:2">
      <c r="A5" s="484" t="s">
        <v>185</v>
      </c>
      <c r="B5" s="485" t="s">
        <v>732</v>
      </c>
    </row>
    <row r="6" ht="15.75" spans="1:2">
      <c r="A6" s="486" t="s">
        <v>187</v>
      </c>
      <c r="B6" s="473">
        <v>478830</v>
      </c>
    </row>
    <row r="7" ht="16.5" spans="1:2">
      <c r="A7" s="487" t="s">
        <v>318</v>
      </c>
      <c r="B7" s="473">
        <v>24</v>
      </c>
    </row>
    <row r="8" ht="16.5" spans="1:2">
      <c r="A8" s="487" t="s">
        <v>733</v>
      </c>
      <c r="B8" s="473">
        <v>24</v>
      </c>
    </row>
    <row r="9" ht="16.5" spans="1:2">
      <c r="A9" s="487" t="s">
        <v>734</v>
      </c>
      <c r="B9" s="473">
        <v>19</v>
      </c>
    </row>
    <row r="10" ht="16.5" spans="1:2">
      <c r="A10" s="487" t="s">
        <v>735</v>
      </c>
      <c r="B10" s="473">
        <v>5</v>
      </c>
    </row>
    <row r="11" ht="16.5" spans="1:2">
      <c r="A11" s="487" t="s">
        <v>456</v>
      </c>
      <c r="B11" s="473">
        <v>402034</v>
      </c>
    </row>
    <row r="12" ht="16.5" spans="1:2">
      <c r="A12" s="487" t="s">
        <v>736</v>
      </c>
      <c r="B12" s="473">
        <v>399499</v>
      </c>
    </row>
    <row r="13" ht="16.5" spans="1:2">
      <c r="A13" s="487" t="s">
        <v>737</v>
      </c>
      <c r="B13" s="473">
        <v>331354</v>
      </c>
    </row>
    <row r="14" ht="16.5" spans="1:2">
      <c r="A14" s="487" t="s">
        <v>738</v>
      </c>
      <c r="B14" s="473">
        <v>6071</v>
      </c>
    </row>
    <row r="15" ht="16.5" spans="1:2">
      <c r="A15" s="487" t="s">
        <v>739</v>
      </c>
      <c r="B15" s="473">
        <v>154</v>
      </c>
    </row>
    <row r="16" ht="16.5" spans="1:2">
      <c r="A16" s="487" t="s">
        <v>740</v>
      </c>
      <c r="B16" s="473">
        <v>185</v>
      </c>
    </row>
    <row r="17" ht="16.5" spans="1:2">
      <c r="A17" s="487" t="s">
        <v>741</v>
      </c>
      <c r="B17" s="473">
        <v>61735</v>
      </c>
    </row>
    <row r="18" ht="16.5" spans="1:2">
      <c r="A18" s="487" t="s">
        <v>742</v>
      </c>
      <c r="B18" s="473">
        <v>2535</v>
      </c>
    </row>
    <row r="19" ht="16.5" spans="1:2">
      <c r="A19" s="487" t="s">
        <v>743</v>
      </c>
      <c r="B19" s="473">
        <v>2325</v>
      </c>
    </row>
    <row r="20" ht="16.5" spans="1:2">
      <c r="A20" s="487" t="s">
        <v>744</v>
      </c>
      <c r="B20" s="473">
        <v>210</v>
      </c>
    </row>
    <row r="21" ht="16.5" spans="1:2">
      <c r="A21" s="487" t="s">
        <v>469</v>
      </c>
      <c r="B21" s="473">
        <v>632</v>
      </c>
    </row>
    <row r="22" ht="16.5" spans="1:2">
      <c r="A22" s="487" t="s">
        <v>745</v>
      </c>
      <c r="B22" s="473">
        <v>23</v>
      </c>
    </row>
    <row r="23" ht="16.5" spans="1:2">
      <c r="A23" s="487" t="s">
        <v>746</v>
      </c>
      <c r="B23" s="473">
        <v>3</v>
      </c>
    </row>
    <row r="24" ht="16.5" spans="1:2">
      <c r="A24" s="487" t="s">
        <v>747</v>
      </c>
      <c r="B24" s="473">
        <v>20</v>
      </c>
    </row>
    <row r="25" ht="16.5" spans="1:2">
      <c r="A25" s="487" t="s">
        <v>748</v>
      </c>
      <c r="B25" s="473">
        <v>609</v>
      </c>
    </row>
    <row r="26" ht="16.5" spans="1:2">
      <c r="A26" s="487" t="s">
        <v>749</v>
      </c>
      <c r="B26" s="473">
        <v>609</v>
      </c>
    </row>
    <row r="27" ht="16.5" spans="1:2">
      <c r="A27" s="487" t="s">
        <v>591</v>
      </c>
      <c r="B27" s="473">
        <v>37164</v>
      </c>
    </row>
    <row r="28" ht="16.5" spans="1:2">
      <c r="A28" s="487" t="s">
        <v>750</v>
      </c>
      <c r="B28" s="473">
        <v>30000</v>
      </c>
    </row>
    <row r="29" ht="33" spans="1:2">
      <c r="A29" s="487" t="s">
        <v>751</v>
      </c>
      <c r="B29" s="473">
        <v>30000</v>
      </c>
    </row>
    <row r="30" ht="16.5" spans="1:2">
      <c r="A30" s="487" t="s">
        <v>752</v>
      </c>
      <c r="B30" s="473">
        <v>61</v>
      </c>
    </row>
    <row r="31" ht="16.5" spans="1:2">
      <c r="A31" s="487" t="s">
        <v>753</v>
      </c>
      <c r="B31" s="473">
        <v>61</v>
      </c>
    </row>
    <row r="32" ht="16.5" spans="1:2">
      <c r="A32" s="487" t="s">
        <v>754</v>
      </c>
      <c r="B32" s="473">
        <v>7103</v>
      </c>
    </row>
    <row r="33" ht="16.5" spans="1:2">
      <c r="A33" s="487" t="s">
        <v>755</v>
      </c>
      <c r="B33" s="473">
        <v>2907</v>
      </c>
    </row>
    <row r="34" ht="16.5" spans="1:2">
      <c r="A34" s="487" t="s">
        <v>756</v>
      </c>
      <c r="B34" s="473">
        <v>2946</v>
      </c>
    </row>
    <row r="35" ht="16.5" spans="1:2">
      <c r="A35" s="487" t="s">
        <v>757</v>
      </c>
      <c r="B35" s="473">
        <v>25</v>
      </c>
    </row>
    <row r="36" ht="16.5" spans="1:2">
      <c r="A36" s="487" t="s">
        <v>758</v>
      </c>
      <c r="B36" s="473">
        <v>128</v>
      </c>
    </row>
    <row r="37" ht="16.5" spans="1:2">
      <c r="A37" s="487" t="s">
        <v>759</v>
      </c>
      <c r="B37" s="473">
        <v>33</v>
      </c>
    </row>
    <row r="38" ht="16.5" spans="1:2">
      <c r="A38" s="487" t="s">
        <v>760</v>
      </c>
      <c r="B38" s="473">
        <v>1064</v>
      </c>
    </row>
    <row r="39" ht="16.5" spans="1:2">
      <c r="A39" s="487" t="s">
        <v>594</v>
      </c>
      <c r="B39" s="473">
        <v>33343</v>
      </c>
    </row>
    <row r="40" ht="16.5" spans="1:2">
      <c r="A40" s="487" t="s">
        <v>761</v>
      </c>
      <c r="B40" s="473">
        <v>33343</v>
      </c>
    </row>
    <row r="41" ht="16.5" spans="1:2">
      <c r="A41" s="487" t="s">
        <v>762</v>
      </c>
      <c r="B41" s="473">
        <v>4706</v>
      </c>
    </row>
    <row r="42" ht="16.5" spans="1:2">
      <c r="A42" s="487" t="s">
        <v>763</v>
      </c>
      <c r="B42" s="473">
        <v>14393</v>
      </c>
    </row>
    <row r="43" ht="16.5" spans="1:2">
      <c r="A43" s="487" t="s">
        <v>764</v>
      </c>
      <c r="B43" s="473">
        <v>6152</v>
      </c>
    </row>
    <row r="44" ht="16.5" spans="1:2">
      <c r="A44" s="487" t="s">
        <v>765</v>
      </c>
      <c r="B44" s="473">
        <v>8092</v>
      </c>
    </row>
    <row r="45" ht="16.5" spans="1:2">
      <c r="A45" s="487" t="s">
        <v>597</v>
      </c>
      <c r="B45" s="473">
        <v>2</v>
      </c>
    </row>
    <row r="46" ht="16.5" spans="1:2">
      <c r="A46" s="487" t="s">
        <v>766</v>
      </c>
      <c r="B46" s="473">
        <v>1</v>
      </c>
    </row>
    <row r="47" ht="16.5" spans="1:2">
      <c r="A47" s="487" t="s">
        <v>767</v>
      </c>
      <c r="B47" s="473">
        <v>1</v>
      </c>
    </row>
    <row r="48" ht="16.5" spans="1:2">
      <c r="A48" s="487" t="s">
        <v>768</v>
      </c>
      <c r="B48" s="473">
        <v>5632</v>
      </c>
    </row>
    <row r="49" ht="16.5" spans="1:2">
      <c r="A49" s="487" t="s">
        <v>769</v>
      </c>
      <c r="B49" s="473">
        <v>5632</v>
      </c>
    </row>
    <row r="50" ht="16.5" spans="1:2">
      <c r="A50" s="487" t="s">
        <v>770</v>
      </c>
      <c r="B50" s="473">
        <v>5632</v>
      </c>
    </row>
  </sheetData>
  <mergeCells count="4">
    <mergeCell ref="A1:B1"/>
    <mergeCell ref="A2:B2"/>
    <mergeCell ref="A3:B3"/>
    <mergeCell ref="A4:B4"/>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F15"/>
  <sheetViews>
    <sheetView showZeros="0" view="pageBreakPreview" zoomScale="85" zoomScaleNormal="100" zoomScaleSheetLayoutView="85" workbookViewId="0">
      <selection activeCell="O10" sqref="O10"/>
    </sheetView>
  </sheetViews>
  <sheetFormatPr defaultColWidth="9" defaultRowHeight="20.25" customHeight="1" outlineLevelCol="5"/>
  <cols>
    <col min="1" max="1" width="30.625" style="474" customWidth="1"/>
    <col min="2" max="3" width="15.625" style="474" customWidth="1"/>
    <col min="4" max="4" width="30.625" style="475" customWidth="1"/>
    <col min="5" max="6" width="15.625" style="474" customWidth="1"/>
    <col min="7" max="16384" width="9" style="474"/>
  </cols>
  <sheetData>
    <row r="1" customHeight="1" spans="1:6">
      <c r="A1" s="60" t="s">
        <v>771</v>
      </c>
      <c r="B1" s="82"/>
      <c r="C1" s="82"/>
      <c r="E1" s="475"/>
      <c r="F1" s="82"/>
    </row>
    <row r="2" ht="24" spans="1:6">
      <c r="A2" s="167" t="s">
        <v>772</v>
      </c>
      <c r="B2" s="167"/>
      <c r="C2" s="167"/>
      <c r="D2" s="167"/>
      <c r="E2" s="167"/>
      <c r="F2" s="167"/>
    </row>
    <row r="3" customHeight="1" spans="4:6">
      <c r="D3" s="168"/>
      <c r="F3" s="476" t="s">
        <v>773</v>
      </c>
    </row>
    <row r="4" ht="37.5" spans="1:6">
      <c r="A4" s="477" t="s">
        <v>774</v>
      </c>
      <c r="B4" s="478" t="s">
        <v>775</v>
      </c>
      <c r="C4" s="478" t="s">
        <v>776</v>
      </c>
      <c r="D4" s="171" t="s">
        <v>777</v>
      </c>
      <c r="E4" s="478" t="s">
        <v>775</v>
      </c>
      <c r="F4" s="478" t="s">
        <v>776</v>
      </c>
    </row>
    <row r="5" ht="35.25" customHeight="1" spans="1:6">
      <c r="A5" s="479" t="s">
        <v>778</v>
      </c>
      <c r="B5" s="225">
        <f t="shared" ref="B5:F5" si="0">SUM(B6:B14)</f>
        <v>561218.577</v>
      </c>
      <c r="C5" s="225">
        <f t="shared" si="0"/>
        <v>670865.38</v>
      </c>
      <c r="D5" s="479" t="s">
        <v>779</v>
      </c>
      <c r="E5" s="225">
        <f t="shared" si="0"/>
        <v>3108</v>
      </c>
      <c r="F5" s="225">
        <f t="shared" si="0"/>
        <v>3288.74</v>
      </c>
    </row>
    <row r="6" ht="35.25" customHeight="1" spans="1:6">
      <c r="A6" s="176" t="s">
        <v>780</v>
      </c>
      <c r="B6" s="181">
        <v>32</v>
      </c>
      <c r="C6" s="181">
        <v>27</v>
      </c>
      <c r="D6" s="176" t="s">
        <v>781</v>
      </c>
      <c r="E6" s="181"/>
      <c r="F6" s="181"/>
    </row>
    <row r="7" ht="35.25" customHeight="1" spans="1:6">
      <c r="A7" s="176" t="s">
        <v>782</v>
      </c>
      <c r="B7" s="181">
        <v>444087</v>
      </c>
      <c r="C7" s="181">
        <v>596503</v>
      </c>
      <c r="D7" s="176" t="s">
        <v>783</v>
      </c>
      <c r="E7" s="181">
        <v>1841</v>
      </c>
      <c r="F7" s="181">
        <v>2973.08</v>
      </c>
    </row>
    <row r="8" ht="35.25" customHeight="1" spans="1:6">
      <c r="A8" s="176" t="s">
        <v>784</v>
      </c>
      <c r="B8" s="181">
        <f>16657770/10000</f>
        <v>1665.777</v>
      </c>
      <c r="C8" s="181">
        <v>13700</v>
      </c>
      <c r="D8" s="176" t="s">
        <v>785</v>
      </c>
      <c r="E8" s="181">
        <v>867</v>
      </c>
      <c r="F8" s="181"/>
    </row>
    <row r="9" ht="35.25" customHeight="1" spans="1:6">
      <c r="A9" s="176" t="s">
        <v>786</v>
      </c>
      <c r="B9" s="181">
        <v>71934</v>
      </c>
      <c r="C9" s="181">
        <v>55803.68</v>
      </c>
      <c r="D9" s="176" t="s">
        <v>787</v>
      </c>
      <c r="E9" s="181"/>
      <c r="F9" s="181"/>
    </row>
    <row r="10" ht="35.25" customHeight="1" spans="1:6">
      <c r="A10" s="176" t="s">
        <v>788</v>
      </c>
      <c r="B10" s="181">
        <f>350000/10000</f>
        <v>35</v>
      </c>
      <c r="C10" s="181">
        <v>33</v>
      </c>
      <c r="D10" s="176" t="s">
        <v>789</v>
      </c>
      <c r="E10" s="181">
        <v>382</v>
      </c>
      <c r="F10" s="181">
        <v>277.68</v>
      </c>
    </row>
    <row r="11" ht="35.25" customHeight="1" spans="1:6">
      <c r="A11" s="176" t="s">
        <v>790</v>
      </c>
      <c r="B11" s="181">
        <f>15138000/10000</f>
        <v>1513.8</v>
      </c>
      <c r="C11" s="181">
        <v>5.3</v>
      </c>
      <c r="D11" s="176" t="s">
        <v>791</v>
      </c>
      <c r="E11" s="181">
        <v>18</v>
      </c>
      <c r="F11" s="181">
        <v>37.98</v>
      </c>
    </row>
    <row r="12" ht="35.25" customHeight="1" spans="1:6">
      <c r="A12" s="176" t="s">
        <v>792</v>
      </c>
      <c r="B12" s="181">
        <f>470000/10000</f>
        <v>47</v>
      </c>
      <c r="C12" s="181"/>
      <c r="D12" s="480"/>
      <c r="E12" s="181"/>
      <c r="F12" s="181"/>
    </row>
    <row r="13" ht="35.25" customHeight="1" spans="1:6">
      <c r="A13" s="176" t="s">
        <v>793</v>
      </c>
      <c r="B13" s="181">
        <v>2904</v>
      </c>
      <c r="C13" s="181">
        <v>4793.4</v>
      </c>
      <c r="D13" s="480"/>
      <c r="E13" s="181"/>
      <c r="F13" s="181"/>
    </row>
    <row r="14" ht="35.25" customHeight="1" spans="1:6">
      <c r="A14" s="176" t="s">
        <v>794</v>
      </c>
      <c r="B14" s="181">
        <v>39000</v>
      </c>
      <c r="C14" s="181"/>
      <c r="D14" s="480"/>
      <c r="E14" s="181"/>
      <c r="F14" s="181"/>
    </row>
    <row r="15" customHeight="1" spans="4:4">
      <c r="D15" s="481"/>
    </row>
  </sheetData>
  <mergeCells count="2">
    <mergeCell ref="A1:B1"/>
    <mergeCell ref="A2:F2"/>
  </mergeCells>
  <printOptions horizontalCentered="1"/>
  <pageMargins left="0.429166666666667" right="0.388888888888889" top="0.638888888888889" bottom="0.313888888888889" header="0.313888888888889" footer="0.313888888888889"/>
  <pageSetup paperSize="9" orientation="landscape" errors="blank"/>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C10"/>
  <sheetViews>
    <sheetView workbookViewId="0">
      <selection activeCell="K35" sqref="K35"/>
    </sheetView>
  </sheetViews>
  <sheetFormatPr defaultColWidth="9" defaultRowHeight="14.25" outlineLevelCol="2"/>
  <cols>
    <col min="1" max="1" width="40.625" style="465" customWidth="1"/>
    <col min="2" max="2" width="16.125" style="465" customWidth="1"/>
    <col min="3" max="3" width="22.125" style="465" customWidth="1"/>
    <col min="4" max="16384" width="9" style="465"/>
  </cols>
  <sheetData>
    <row r="1" ht="18.75" spans="1:3">
      <c r="A1" s="82" t="s">
        <v>795</v>
      </c>
      <c r="B1" s="82"/>
      <c r="C1" s="82"/>
    </row>
    <row r="2" ht="21" spans="1:3">
      <c r="A2" s="466" t="s">
        <v>796</v>
      </c>
      <c r="B2" s="466"/>
      <c r="C2" s="466"/>
    </row>
    <row r="3" ht="18.75" spans="1:3">
      <c r="A3" s="271" t="s">
        <v>670</v>
      </c>
      <c r="B3" s="271"/>
      <c r="C3" s="271"/>
    </row>
    <row r="4" ht="16.5" spans="1:3">
      <c r="A4" s="270"/>
      <c r="B4" s="270"/>
      <c r="C4" s="467" t="s">
        <v>797</v>
      </c>
    </row>
    <row r="5" ht="30" customHeight="1" spans="1:3">
      <c r="A5" s="468" t="s">
        <v>671</v>
      </c>
      <c r="B5" s="468" t="s">
        <v>672</v>
      </c>
      <c r="C5" s="469" t="s">
        <v>673</v>
      </c>
    </row>
    <row r="6" ht="30" customHeight="1" spans="1:3">
      <c r="A6" s="470" t="s">
        <v>674</v>
      </c>
      <c r="B6" s="471">
        <f>SUM(B7:B10)</f>
        <v>3879.029421</v>
      </c>
      <c r="C6" s="471">
        <f>SUM(C7:C10)</f>
        <v>3288.737972</v>
      </c>
    </row>
    <row r="7" ht="30" customHeight="1" spans="1:3">
      <c r="A7" s="472" t="s">
        <v>675</v>
      </c>
      <c r="B7" s="473">
        <v>1534.587167</v>
      </c>
      <c r="C7" s="473">
        <v>1257.775055</v>
      </c>
    </row>
    <row r="8" ht="30" customHeight="1" spans="1:3">
      <c r="A8" s="472" t="s">
        <v>676</v>
      </c>
      <c r="B8" s="473">
        <v>1241.475707</v>
      </c>
      <c r="C8" s="473">
        <v>1142.804718</v>
      </c>
    </row>
    <row r="9" ht="30" customHeight="1" spans="1:3">
      <c r="A9" s="472" t="s">
        <v>677</v>
      </c>
      <c r="B9" s="473">
        <v>112.298484</v>
      </c>
      <c r="C9" s="473">
        <v>112.298484</v>
      </c>
    </row>
    <row r="10" ht="30" customHeight="1" spans="1:3">
      <c r="A10" s="472" t="s">
        <v>678</v>
      </c>
      <c r="B10" s="473">
        <v>990.668063</v>
      </c>
      <c r="C10" s="473">
        <v>775.859715</v>
      </c>
    </row>
  </sheetData>
  <mergeCells count="3">
    <mergeCell ref="A1:C1"/>
    <mergeCell ref="A2:C2"/>
    <mergeCell ref="A3:C3"/>
  </mergeCells>
  <pageMargins left="1.07916666666667" right="0.699305555555556" top="0.75" bottom="0.75" header="0.3" footer="0.3"/>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pageSetUpPr fitToPage="1"/>
  </sheetPr>
  <dimension ref="A1:M15"/>
  <sheetViews>
    <sheetView showZeros="0" view="pageBreakPreview" zoomScaleNormal="100" zoomScaleSheetLayoutView="100" workbookViewId="0">
      <selection activeCell="L17" sqref="L17"/>
    </sheetView>
  </sheetViews>
  <sheetFormatPr defaultColWidth="12.75" defaultRowHeight="14.25"/>
  <cols>
    <col min="1" max="1" width="33" style="435" customWidth="1"/>
    <col min="2" max="3" width="11" style="435" customWidth="1"/>
    <col min="4" max="4" width="9.625" style="435" customWidth="1"/>
    <col min="5" max="5" width="12.125" style="435" customWidth="1"/>
    <col min="6" max="6" width="27.25" style="436" customWidth="1"/>
    <col min="7" max="7" width="7.75" style="436" customWidth="1"/>
    <col min="8" max="8" width="8.125" style="436" customWidth="1"/>
    <col min="9" max="9" width="8.5" style="436" customWidth="1"/>
    <col min="10" max="10" width="11.625" style="437" customWidth="1"/>
    <col min="11" max="259" width="9" style="435" customWidth="1"/>
    <col min="260" max="260" width="29.625" style="435" customWidth="1"/>
    <col min="261" max="261" width="12.75" style="435"/>
    <col min="262" max="262" width="29.75" style="435" customWidth="1"/>
    <col min="263" max="263" width="17" style="435" customWidth="1"/>
    <col min="264" max="264" width="37" style="435" customWidth="1"/>
    <col min="265" max="265" width="17.375" style="435" customWidth="1"/>
    <col min="266" max="515" width="9" style="435" customWidth="1"/>
    <col min="516" max="516" width="29.625" style="435" customWidth="1"/>
    <col min="517" max="517" width="12.75" style="435"/>
    <col min="518" max="518" width="29.75" style="435" customWidth="1"/>
    <col min="519" max="519" width="17" style="435" customWidth="1"/>
    <col min="520" max="520" width="37" style="435" customWidth="1"/>
    <col min="521" max="521" width="17.375" style="435" customWidth="1"/>
    <col min="522" max="771" width="9" style="435" customWidth="1"/>
    <col min="772" max="772" width="29.625" style="435" customWidth="1"/>
    <col min="773" max="773" width="12.75" style="435"/>
    <col min="774" max="774" width="29.75" style="435" customWidth="1"/>
    <col min="775" max="775" width="17" style="435" customWidth="1"/>
    <col min="776" max="776" width="37" style="435" customWidth="1"/>
    <col min="777" max="777" width="17.375" style="435" customWidth="1"/>
    <col min="778" max="1027" width="9" style="435" customWidth="1"/>
    <col min="1028" max="1028" width="29.625" style="435" customWidth="1"/>
    <col min="1029" max="1029" width="12.75" style="435"/>
    <col min="1030" max="1030" width="29.75" style="435" customWidth="1"/>
    <col min="1031" max="1031" width="17" style="435" customWidth="1"/>
    <col min="1032" max="1032" width="37" style="435" customWidth="1"/>
    <col min="1033" max="1033" width="17.375" style="435" customWidth="1"/>
    <col min="1034" max="1283" width="9" style="435" customWidth="1"/>
    <col min="1284" max="1284" width="29.625" style="435" customWidth="1"/>
    <col min="1285" max="1285" width="12.75" style="435"/>
    <col min="1286" max="1286" width="29.75" style="435" customWidth="1"/>
    <col min="1287" max="1287" width="17" style="435" customWidth="1"/>
    <col min="1288" max="1288" width="37" style="435" customWidth="1"/>
    <col min="1289" max="1289" width="17.375" style="435" customWidth="1"/>
    <col min="1290" max="1539" width="9" style="435" customWidth="1"/>
    <col min="1540" max="1540" width="29.625" style="435" customWidth="1"/>
    <col min="1541" max="1541" width="12.75" style="435"/>
    <col min="1542" max="1542" width="29.75" style="435" customWidth="1"/>
    <col min="1543" max="1543" width="17" style="435" customWidth="1"/>
    <col min="1544" max="1544" width="37" style="435" customWidth="1"/>
    <col min="1545" max="1545" width="17.375" style="435" customWidth="1"/>
    <col min="1546" max="1795" width="9" style="435" customWidth="1"/>
    <col min="1796" max="1796" width="29.625" style="435" customWidth="1"/>
    <col min="1797" max="1797" width="12.75" style="435"/>
    <col min="1798" max="1798" width="29.75" style="435" customWidth="1"/>
    <col min="1799" max="1799" width="17" style="435" customWidth="1"/>
    <col min="1800" max="1800" width="37" style="435" customWidth="1"/>
    <col min="1801" max="1801" width="17.375" style="435" customWidth="1"/>
    <col min="1802" max="2051" width="9" style="435" customWidth="1"/>
    <col min="2052" max="2052" width="29.625" style="435" customWidth="1"/>
    <col min="2053" max="2053" width="12.75" style="435"/>
    <col min="2054" max="2054" width="29.75" style="435" customWidth="1"/>
    <col min="2055" max="2055" width="17" style="435" customWidth="1"/>
    <col min="2056" max="2056" width="37" style="435" customWidth="1"/>
    <col min="2057" max="2057" width="17.375" style="435" customWidth="1"/>
    <col min="2058" max="2307" width="9" style="435" customWidth="1"/>
    <col min="2308" max="2308" width="29.625" style="435" customWidth="1"/>
    <col min="2309" max="2309" width="12.75" style="435"/>
    <col min="2310" max="2310" width="29.75" style="435" customWidth="1"/>
    <col min="2311" max="2311" width="17" style="435" customWidth="1"/>
    <col min="2312" max="2312" width="37" style="435" customWidth="1"/>
    <col min="2313" max="2313" width="17.375" style="435" customWidth="1"/>
    <col min="2314" max="2563" width="9" style="435" customWidth="1"/>
    <col min="2564" max="2564" width="29.625" style="435" customWidth="1"/>
    <col min="2565" max="2565" width="12.75" style="435"/>
    <col min="2566" max="2566" width="29.75" style="435" customWidth="1"/>
    <col min="2567" max="2567" width="17" style="435" customWidth="1"/>
    <col min="2568" max="2568" width="37" style="435" customWidth="1"/>
    <col min="2569" max="2569" width="17.375" style="435" customWidth="1"/>
    <col min="2570" max="2819" width="9" style="435" customWidth="1"/>
    <col min="2820" max="2820" width="29.625" style="435" customWidth="1"/>
    <col min="2821" max="2821" width="12.75" style="435"/>
    <col min="2822" max="2822" width="29.75" style="435" customWidth="1"/>
    <col min="2823" max="2823" width="17" style="435" customWidth="1"/>
    <col min="2824" max="2824" width="37" style="435" customWidth="1"/>
    <col min="2825" max="2825" width="17.375" style="435" customWidth="1"/>
    <col min="2826" max="3075" width="9" style="435" customWidth="1"/>
    <col min="3076" max="3076" width="29.625" style="435" customWidth="1"/>
    <col min="3077" max="3077" width="12.75" style="435"/>
    <col min="3078" max="3078" width="29.75" style="435" customWidth="1"/>
    <col min="3079" max="3079" width="17" style="435" customWidth="1"/>
    <col min="3080" max="3080" width="37" style="435" customWidth="1"/>
    <col min="3081" max="3081" width="17.375" style="435" customWidth="1"/>
    <col min="3082" max="3331" width="9" style="435" customWidth="1"/>
    <col min="3332" max="3332" width="29.625" style="435" customWidth="1"/>
    <col min="3333" max="3333" width="12.75" style="435"/>
    <col min="3334" max="3334" width="29.75" style="435" customWidth="1"/>
    <col min="3335" max="3335" width="17" style="435" customWidth="1"/>
    <col min="3336" max="3336" width="37" style="435" customWidth="1"/>
    <col min="3337" max="3337" width="17.375" style="435" customWidth="1"/>
    <col min="3338" max="3587" width="9" style="435" customWidth="1"/>
    <col min="3588" max="3588" width="29.625" style="435" customWidth="1"/>
    <col min="3589" max="3589" width="12.75" style="435"/>
    <col min="3590" max="3590" width="29.75" style="435" customWidth="1"/>
    <col min="3591" max="3591" width="17" style="435" customWidth="1"/>
    <col min="3592" max="3592" width="37" style="435" customWidth="1"/>
    <col min="3593" max="3593" width="17.375" style="435" customWidth="1"/>
    <col min="3594" max="3843" width="9" style="435" customWidth="1"/>
    <col min="3844" max="3844" width="29.625" style="435" customWidth="1"/>
    <col min="3845" max="3845" width="12.75" style="435"/>
    <col min="3846" max="3846" width="29.75" style="435" customWidth="1"/>
    <col min="3847" max="3847" width="17" style="435" customWidth="1"/>
    <col min="3848" max="3848" width="37" style="435" customWidth="1"/>
    <col min="3849" max="3849" width="17.375" style="435" customWidth="1"/>
    <col min="3850" max="4099" width="9" style="435" customWidth="1"/>
    <col min="4100" max="4100" width="29.625" style="435" customWidth="1"/>
    <col min="4101" max="4101" width="12.75" style="435"/>
    <col min="4102" max="4102" width="29.75" style="435" customWidth="1"/>
    <col min="4103" max="4103" width="17" style="435" customWidth="1"/>
    <col min="4104" max="4104" width="37" style="435" customWidth="1"/>
    <col min="4105" max="4105" width="17.375" style="435" customWidth="1"/>
    <col min="4106" max="4355" width="9" style="435" customWidth="1"/>
    <col min="4356" max="4356" width="29.625" style="435" customWidth="1"/>
    <col min="4357" max="4357" width="12.75" style="435"/>
    <col min="4358" max="4358" width="29.75" style="435" customWidth="1"/>
    <col min="4359" max="4359" width="17" style="435" customWidth="1"/>
    <col min="4360" max="4360" width="37" style="435" customWidth="1"/>
    <col min="4361" max="4361" width="17.375" style="435" customWidth="1"/>
    <col min="4362" max="4611" width="9" style="435" customWidth="1"/>
    <col min="4612" max="4612" width="29.625" style="435" customWidth="1"/>
    <col min="4613" max="4613" width="12.75" style="435"/>
    <col min="4614" max="4614" width="29.75" style="435" customWidth="1"/>
    <col min="4615" max="4615" width="17" style="435" customWidth="1"/>
    <col min="4616" max="4616" width="37" style="435" customWidth="1"/>
    <col min="4617" max="4617" width="17.375" style="435" customWidth="1"/>
    <col min="4618" max="4867" width="9" style="435" customWidth="1"/>
    <col min="4868" max="4868" width="29.625" style="435" customWidth="1"/>
    <col min="4869" max="4869" width="12.75" style="435"/>
    <col min="4870" max="4870" width="29.75" style="435" customWidth="1"/>
    <col min="4871" max="4871" width="17" style="435" customWidth="1"/>
    <col min="4872" max="4872" width="37" style="435" customWidth="1"/>
    <col min="4873" max="4873" width="17.375" style="435" customWidth="1"/>
    <col min="4874" max="5123" width="9" style="435" customWidth="1"/>
    <col min="5124" max="5124" width="29.625" style="435" customWidth="1"/>
    <col min="5125" max="5125" width="12.75" style="435"/>
    <col min="5126" max="5126" width="29.75" style="435" customWidth="1"/>
    <col min="5127" max="5127" width="17" style="435" customWidth="1"/>
    <col min="5128" max="5128" width="37" style="435" customWidth="1"/>
    <col min="5129" max="5129" width="17.375" style="435" customWidth="1"/>
    <col min="5130" max="5379" width="9" style="435" customWidth="1"/>
    <col min="5380" max="5380" width="29.625" style="435" customWidth="1"/>
    <col min="5381" max="5381" width="12.75" style="435"/>
    <col min="5382" max="5382" width="29.75" style="435" customWidth="1"/>
    <col min="5383" max="5383" width="17" style="435" customWidth="1"/>
    <col min="5384" max="5384" width="37" style="435" customWidth="1"/>
    <col min="5385" max="5385" width="17.375" style="435" customWidth="1"/>
    <col min="5386" max="5635" width="9" style="435" customWidth="1"/>
    <col min="5636" max="5636" width="29.625" style="435" customWidth="1"/>
    <col min="5637" max="5637" width="12.75" style="435"/>
    <col min="5638" max="5638" width="29.75" style="435" customWidth="1"/>
    <col min="5639" max="5639" width="17" style="435" customWidth="1"/>
    <col min="5640" max="5640" width="37" style="435" customWidth="1"/>
    <col min="5641" max="5641" width="17.375" style="435" customWidth="1"/>
    <col min="5642" max="5891" width="9" style="435" customWidth="1"/>
    <col min="5892" max="5892" width="29.625" style="435" customWidth="1"/>
    <col min="5893" max="5893" width="12.75" style="435"/>
    <col min="5894" max="5894" width="29.75" style="435" customWidth="1"/>
    <col min="5895" max="5895" width="17" style="435" customWidth="1"/>
    <col min="5896" max="5896" width="37" style="435" customWidth="1"/>
    <col min="5897" max="5897" width="17.375" style="435" customWidth="1"/>
    <col min="5898" max="6147" width="9" style="435" customWidth="1"/>
    <col min="6148" max="6148" width="29.625" style="435" customWidth="1"/>
    <col min="6149" max="6149" width="12.75" style="435"/>
    <col min="6150" max="6150" width="29.75" style="435" customWidth="1"/>
    <col min="6151" max="6151" width="17" style="435" customWidth="1"/>
    <col min="6152" max="6152" width="37" style="435" customWidth="1"/>
    <col min="6153" max="6153" width="17.375" style="435" customWidth="1"/>
    <col min="6154" max="6403" width="9" style="435" customWidth="1"/>
    <col min="6404" max="6404" width="29.625" style="435" customWidth="1"/>
    <col min="6405" max="6405" width="12.75" style="435"/>
    <col min="6406" max="6406" width="29.75" style="435" customWidth="1"/>
    <col min="6407" max="6407" width="17" style="435" customWidth="1"/>
    <col min="6408" max="6408" width="37" style="435" customWidth="1"/>
    <col min="6409" max="6409" width="17.375" style="435" customWidth="1"/>
    <col min="6410" max="6659" width="9" style="435" customWidth="1"/>
    <col min="6660" max="6660" width="29.625" style="435" customWidth="1"/>
    <col min="6661" max="6661" width="12.75" style="435"/>
    <col min="6662" max="6662" width="29.75" style="435" customWidth="1"/>
    <col min="6663" max="6663" width="17" style="435" customWidth="1"/>
    <col min="6664" max="6664" width="37" style="435" customWidth="1"/>
    <col min="6665" max="6665" width="17.375" style="435" customWidth="1"/>
    <col min="6666" max="6915" width="9" style="435" customWidth="1"/>
    <col min="6916" max="6916" width="29.625" style="435" customWidth="1"/>
    <col min="6917" max="6917" width="12.75" style="435"/>
    <col min="6918" max="6918" width="29.75" style="435" customWidth="1"/>
    <col min="6919" max="6919" width="17" style="435" customWidth="1"/>
    <col min="6920" max="6920" width="37" style="435" customWidth="1"/>
    <col min="6921" max="6921" width="17.375" style="435" customWidth="1"/>
    <col min="6922" max="7171" width="9" style="435" customWidth="1"/>
    <col min="7172" max="7172" width="29.625" style="435" customWidth="1"/>
    <col min="7173" max="7173" width="12.75" style="435"/>
    <col min="7174" max="7174" width="29.75" style="435" customWidth="1"/>
    <col min="7175" max="7175" width="17" style="435" customWidth="1"/>
    <col min="7176" max="7176" width="37" style="435" customWidth="1"/>
    <col min="7177" max="7177" width="17.375" style="435" customWidth="1"/>
    <col min="7178" max="7427" width="9" style="435" customWidth="1"/>
    <col min="7428" max="7428" width="29.625" style="435" customWidth="1"/>
    <col min="7429" max="7429" width="12.75" style="435"/>
    <col min="7430" max="7430" width="29.75" style="435" customWidth="1"/>
    <col min="7431" max="7431" width="17" style="435" customWidth="1"/>
    <col min="7432" max="7432" width="37" style="435" customWidth="1"/>
    <col min="7433" max="7433" width="17.375" style="435" customWidth="1"/>
    <col min="7434" max="7683" width="9" style="435" customWidth="1"/>
    <col min="7684" max="7684" width="29.625" style="435" customWidth="1"/>
    <col min="7685" max="7685" width="12.75" style="435"/>
    <col min="7686" max="7686" width="29.75" style="435" customWidth="1"/>
    <col min="7687" max="7687" width="17" style="435" customWidth="1"/>
    <col min="7688" max="7688" width="37" style="435" customWidth="1"/>
    <col min="7689" max="7689" width="17.375" style="435" customWidth="1"/>
    <col min="7690" max="7939" width="9" style="435" customWidth="1"/>
    <col min="7940" max="7940" width="29.625" style="435" customWidth="1"/>
    <col min="7941" max="7941" width="12.75" style="435"/>
    <col min="7942" max="7942" width="29.75" style="435" customWidth="1"/>
    <col min="7943" max="7943" width="17" style="435" customWidth="1"/>
    <col min="7944" max="7944" width="37" style="435" customWidth="1"/>
    <col min="7945" max="7945" width="17.375" style="435" customWidth="1"/>
    <col min="7946" max="8195" width="9" style="435" customWidth="1"/>
    <col min="8196" max="8196" width="29.625" style="435" customWidth="1"/>
    <col min="8197" max="8197" width="12.75" style="435"/>
    <col min="8198" max="8198" width="29.75" style="435" customWidth="1"/>
    <col min="8199" max="8199" width="17" style="435" customWidth="1"/>
    <col min="8200" max="8200" width="37" style="435" customWidth="1"/>
    <col min="8201" max="8201" width="17.375" style="435" customWidth="1"/>
    <col min="8202" max="8451" width="9" style="435" customWidth="1"/>
    <col min="8452" max="8452" width="29.625" style="435" customWidth="1"/>
    <col min="8453" max="8453" width="12.75" style="435"/>
    <col min="8454" max="8454" width="29.75" style="435" customWidth="1"/>
    <col min="8455" max="8455" width="17" style="435" customWidth="1"/>
    <col min="8456" max="8456" width="37" style="435" customWidth="1"/>
    <col min="8457" max="8457" width="17.375" style="435" customWidth="1"/>
    <col min="8458" max="8707" width="9" style="435" customWidth="1"/>
    <col min="8708" max="8708" width="29.625" style="435" customWidth="1"/>
    <col min="8709" max="8709" width="12.75" style="435"/>
    <col min="8710" max="8710" width="29.75" style="435" customWidth="1"/>
    <col min="8711" max="8711" width="17" style="435" customWidth="1"/>
    <col min="8712" max="8712" width="37" style="435" customWidth="1"/>
    <col min="8713" max="8713" width="17.375" style="435" customWidth="1"/>
    <col min="8714" max="8963" width="9" style="435" customWidth="1"/>
    <col min="8964" max="8964" width="29.625" style="435" customWidth="1"/>
    <col min="8965" max="8965" width="12.75" style="435"/>
    <col min="8966" max="8966" width="29.75" style="435" customWidth="1"/>
    <col min="8967" max="8967" width="17" style="435" customWidth="1"/>
    <col min="8968" max="8968" width="37" style="435" customWidth="1"/>
    <col min="8969" max="8969" width="17.375" style="435" customWidth="1"/>
    <col min="8970" max="9219" width="9" style="435" customWidth="1"/>
    <col min="9220" max="9220" width="29.625" style="435" customWidth="1"/>
    <col min="9221" max="9221" width="12.75" style="435"/>
    <col min="9222" max="9222" width="29.75" style="435" customWidth="1"/>
    <col min="9223" max="9223" width="17" style="435" customWidth="1"/>
    <col min="9224" max="9224" width="37" style="435" customWidth="1"/>
    <col min="9225" max="9225" width="17.375" style="435" customWidth="1"/>
    <col min="9226" max="9475" width="9" style="435" customWidth="1"/>
    <col min="9476" max="9476" width="29.625" style="435" customWidth="1"/>
    <col min="9477" max="9477" width="12.75" style="435"/>
    <col min="9478" max="9478" width="29.75" style="435" customWidth="1"/>
    <col min="9479" max="9479" width="17" style="435" customWidth="1"/>
    <col min="9480" max="9480" width="37" style="435" customWidth="1"/>
    <col min="9481" max="9481" width="17.375" style="435" customWidth="1"/>
    <col min="9482" max="9731" width="9" style="435" customWidth="1"/>
    <col min="9732" max="9732" width="29.625" style="435" customWidth="1"/>
    <col min="9733" max="9733" width="12.75" style="435"/>
    <col min="9734" max="9734" width="29.75" style="435" customWidth="1"/>
    <col min="9735" max="9735" width="17" style="435" customWidth="1"/>
    <col min="9736" max="9736" width="37" style="435" customWidth="1"/>
    <col min="9737" max="9737" width="17.375" style="435" customWidth="1"/>
    <col min="9738" max="9987" width="9" style="435" customWidth="1"/>
    <col min="9988" max="9988" width="29.625" style="435" customWidth="1"/>
    <col min="9989" max="9989" width="12.75" style="435"/>
    <col min="9990" max="9990" width="29.75" style="435" customWidth="1"/>
    <col min="9991" max="9991" width="17" style="435" customWidth="1"/>
    <col min="9992" max="9992" width="37" style="435" customWidth="1"/>
    <col min="9993" max="9993" width="17.375" style="435" customWidth="1"/>
    <col min="9994" max="10243" width="9" style="435" customWidth="1"/>
    <col min="10244" max="10244" width="29.625" style="435" customWidth="1"/>
    <col min="10245" max="10245" width="12.75" style="435"/>
    <col min="10246" max="10246" width="29.75" style="435" customWidth="1"/>
    <col min="10247" max="10247" width="17" style="435" customWidth="1"/>
    <col min="10248" max="10248" width="37" style="435" customWidth="1"/>
    <col min="10249" max="10249" width="17.375" style="435" customWidth="1"/>
    <col min="10250" max="10499" width="9" style="435" customWidth="1"/>
    <col min="10500" max="10500" width="29.625" style="435" customWidth="1"/>
    <col min="10501" max="10501" width="12.75" style="435"/>
    <col min="10502" max="10502" width="29.75" style="435" customWidth="1"/>
    <col min="10503" max="10503" width="17" style="435" customWidth="1"/>
    <col min="10504" max="10504" width="37" style="435" customWidth="1"/>
    <col min="10505" max="10505" width="17.375" style="435" customWidth="1"/>
    <col min="10506" max="10755" width="9" style="435" customWidth="1"/>
    <col min="10756" max="10756" width="29.625" style="435" customWidth="1"/>
    <col min="10757" max="10757" width="12.75" style="435"/>
    <col min="10758" max="10758" width="29.75" style="435" customWidth="1"/>
    <col min="10759" max="10759" width="17" style="435" customWidth="1"/>
    <col min="10760" max="10760" width="37" style="435" customWidth="1"/>
    <col min="10761" max="10761" width="17.375" style="435" customWidth="1"/>
    <col min="10762" max="11011" width="9" style="435" customWidth="1"/>
    <col min="11012" max="11012" width="29.625" style="435" customWidth="1"/>
    <col min="11013" max="11013" width="12.75" style="435"/>
    <col min="11014" max="11014" width="29.75" style="435" customWidth="1"/>
    <col min="11015" max="11015" width="17" style="435" customWidth="1"/>
    <col min="11016" max="11016" width="37" style="435" customWidth="1"/>
    <col min="11017" max="11017" width="17.375" style="435" customWidth="1"/>
    <col min="11018" max="11267" width="9" style="435" customWidth="1"/>
    <col min="11268" max="11268" width="29.625" style="435" customWidth="1"/>
    <col min="11269" max="11269" width="12.75" style="435"/>
    <col min="11270" max="11270" width="29.75" style="435" customWidth="1"/>
    <col min="11271" max="11271" width="17" style="435" customWidth="1"/>
    <col min="11272" max="11272" width="37" style="435" customWidth="1"/>
    <col min="11273" max="11273" width="17.375" style="435" customWidth="1"/>
    <col min="11274" max="11523" width="9" style="435" customWidth="1"/>
    <col min="11524" max="11524" width="29.625" style="435" customWidth="1"/>
    <col min="11525" max="11525" width="12.75" style="435"/>
    <col min="11526" max="11526" width="29.75" style="435" customWidth="1"/>
    <col min="11527" max="11527" width="17" style="435" customWidth="1"/>
    <col min="11528" max="11528" width="37" style="435" customWidth="1"/>
    <col min="11529" max="11529" width="17.375" style="435" customWidth="1"/>
    <col min="11530" max="11779" width="9" style="435" customWidth="1"/>
    <col min="11780" max="11780" width="29.625" style="435" customWidth="1"/>
    <col min="11781" max="11781" width="12.75" style="435"/>
    <col min="11782" max="11782" width="29.75" style="435" customWidth="1"/>
    <col min="11783" max="11783" width="17" style="435" customWidth="1"/>
    <col min="11784" max="11784" width="37" style="435" customWidth="1"/>
    <col min="11785" max="11785" width="17.375" style="435" customWidth="1"/>
    <col min="11786" max="12035" width="9" style="435" customWidth="1"/>
    <col min="12036" max="12036" width="29.625" style="435" customWidth="1"/>
    <col min="12037" max="12037" width="12.75" style="435"/>
    <col min="12038" max="12038" width="29.75" style="435" customWidth="1"/>
    <col min="12039" max="12039" width="17" style="435" customWidth="1"/>
    <col min="12040" max="12040" width="37" style="435" customWidth="1"/>
    <col min="12041" max="12041" width="17.375" style="435" customWidth="1"/>
    <col min="12042" max="12291" width="9" style="435" customWidth="1"/>
    <col min="12292" max="12292" width="29.625" style="435" customWidth="1"/>
    <col min="12293" max="12293" width="12.75" style="435"/>
    <col min="12294" max="12294" width="29.75" style="435" customWidth="1"/>
    <col min="12295" max="12295" width="17" style="435" customWidth="1"/>
    <col min="12296" max="12296" width="37" style="435" customWidth="1"/>
    <col min="12297" max="12297" width="17.375" style="435" customWidth="1"/>
    <col min="12298" max="12547" width="9" style="435" customWidth="1"/>
    <col min="12548" max="12548" width="29.625" style="435" customWidth="1"/>
    <col min="12549" max="12549" width="12.75" style="435"/>
    <col min="12550" max="12550" width="29.75" style="435" customWidth="1"/>
    <col min="12551" max="12551" width="17" style="435" customWidth="1"/>
    <col min="12552" max="12552" width="37" style="435" customWidth="1"/>
    <col min="12553" max="12553" width="17.375" style="435" customWidth="1"/>
    <col min="12554" max="12803" width="9" style="435" customWidth="1"/>
    <col min="12804" max="12804" width="29.625" style="435" customWidth="1"/>
    <col min="12805" max="12805" width="12.75" style="435"/>
    <col min="12806" max="12806" width="29.75" style="435" customWidth="1"/>
    <col min="12807" max="12807" width="17" style="435" customWidth="1"/>
    <col min="12808" max="12808" width="37" style="435" customWidth="1"/>
    <col min="12809" max="12809" width="17.375" style="435" customWidth="1"/>
    <col min="12810" max="13059" width="9" style="435" customWidth="1"/>
    <col min="13060" max="13060" width="29.625" style="435" customWidth="1"/>
    <col min="13061" max="13061" width="12.75" style="435"/>
    <col min="13062" max="13062" width="29.75" style="435" customWidth="1"/>
    <col min="13063" max="13063" width="17" style="435" customWidth="1"/>
    <col min="13064" max="13064" width="37" style="435" customWidth="1"/>
    <col min="13065" max="13065" width="17.375" style="435" customWidth="1"/>
    <col min="13066" max="13315" width="9" style="435" customWidth="1"/>
    <col min="13316" max="13316" width="29.625" style="435" customWidth="1"/>
    <col min="13317" max="13317" width="12.75" style="435"/>
    <col min="13318" max="13318" width="29.75" style="435" customWidth="1"/>
    <col min="13319" max="13319" width="17" style="435" customWidth="1"/>
    <col min="13320" max="13320" width="37" style="435" customWidth="1"/>
    <col min="13321" max="13321" width="17.375" style="435" customWidth="1"/>
    <col min="13322" max="13571" width="9" style="435" customWidth="1"/>
    <col min="13572" max="13572" width="29.625" style="435" customWidth="1"/>
    <col min="13573" max="13573" width="12.75" style="435"/>
    <col min="13574" max="13574" width="29.75" style="435" customWidth="1"/>
    <col min="13575" max="13575" width="17" style="435" customWidth="1"/>
    <col min="13576" max="13576" width="37" style="435" customWidth="1"/>
    <col min="13577" max="13577" width="17.375" style="435" customWidth="1"/>
    <col min="13578" max="13827" width="9" style="435" customWidth="1"/>
    <col min="13828" max="13828" width="29.625" style="435" customWidth="1"/>
    <col min="13829" max="13829" width="12.75" style="435"/>
    <col min="13830" max="13830" width="29.75" style="435" customWidth="1"/>
    <col min="13831" max="13831" width="17" style="435" customWidth="1"/>
    <col min="13832" max="13832" width="37" style="435" customWidth="1"/>
    <col min="13833" max="13833" width="17.375" style="435" customWidth="1"/>
    <col min="13834" max="14083" width="9" style="435" customWidth="1"/>
    <col min="14084" max="14084" width="29.625" style="435" customWidth="1"/>
    <col min="14085" max="14085" width="12.75" style="435"/>
    <col min="14086" max="14086" width="29.75" style="435" customWidth="1"/>
    <col min="14087" max="14087" width="17" style="435" customWidth="1"/>
    <col min="14088" max="14088" width="37" style="435" customWidth="1"/>
    <col min="14089" max="14089" width="17.375" style="435" customWidth="1"/>
    <col min="14090" max="14339" width="9" style="435" customWidth="1"/>
    <col min="14340" max="14340" width="29.625" style="435" customWidth="1"/>
    <col min="14341" max="14341" width="12.75" style="435"/>
    <col min="14342" max="14342" width="29.75" style="435" customWidth="1"/>
    <col min="14343" max="14343" width="17" style="435" customWidth="1"/>
    <col min="14344" max="14344" width="37" style="435" customWidth="1"/>
    <col min="14345" max="14345" width="17.375" style="435" customWidth="1"/>
    <col min="14346" max="14595" width="9" style="435" customWidth="1"/>
    <col min="14596" max="14596" width="29.625" style="435" customWidth="1"/>
    <col min="14597" max="14597" width="12.75" style="435"/>
    <col min="14598" max="14598" width="29.75" style="435" customWidth="1"/>
    <col min="14599" max="14599" width="17" style="435" customWidth="1"/>
    <col min="14600" max="14600" width="37" style="435" customWidth="1"/>
    <col min="14601" max="14601" width="17.375" style="435" customWidth="1"/>
    <col min="14602" max="14851" width="9" style="435" customWidth="1"/>
    <col min="14852" max="14852" width="29.625" style="435" customWidth="1"/>
    <col min="14853" max="14853" width="12.75" style="435"/>
    <col min="14854" max="14854" width="29.75" style="435" customWidth="1"/>
    <col min="14855" max="14855" width="17" style="435" customWidth="1"/>
    <col min="14856" max="14856" width="37" style="435" customWidth="1"/>
    <col min="14857" max="14857" width="17.375" style="435" customWidth="1"/>
    <col min="14858" max="15107" width="9" style="435" customWidth="1"/>
    <col min="15108" max="15108" width="29.625" style="435" customWidth="1"/>
    <col min="15109" max="15109" width="12.75" style="435"/>
    <col min="15110" max="15110" width="29.75" style="435" customWidth="1"/>
    <col min="15111" max="15111" width="17" style="435" customWidth="1"/>
    <col min="15112" max="15112" width="37" style="435" customWidth="1"/>
    <col min="15113" max="15113" width="17.375" style="435" customWidth="1"/>
    <col min="15114" max="15363" width="9" style="435" customWidth="1"/>
    <col min="15364" max="15364" width="29.625" style="435" customWidth="1"/>
    <col min="15365" max="15365" width="12.75" style="435"/>
    <col min="15366" max="15366" width="29.75" style="435" customWidth="1"/>
    <col min="15367" max="15367" width="17" style="435" customWidth="1"/>
    <col min="15368" max="15368" width="37" style="435" customWidth="1"/>
    <col min="15369" max="15369" width="17.375" style="435" customWidth="1"/>
    <col min="15370" max="15619" width="9" style="435" customWidth="1"/>
    <col min="15620" max="15620" width="29.625" style="435" customWidth="1"/>
    <col min="15621" max="15621" width="12.75" style="435"/>
    <col min="15622" max="15622" width="29.75" style="435" customWidth="1"/>
    <col min="15623" max="15623" width="17" style="435" customWidth="1"/>
    <col min="15624" max="15624" width="37" style="435" customWidth="1"/>
    <col min="15625" max="15625" width="17.375" style="435" customWidth="1"/>
    <col min="15626" max="15875" width="9" style="435" customWidth="1"/>
    <col min="15876" max="15876" width="29.625" style="435" customWidth="1"/>
    <col min="15877" max="15877" width="12.75" style="435"/>
    <col min="15878" max="15878" width="29.75" style="435" customWidth="1"/>
    <col min="15879" max="15879" width="17" style="435" customWidth="1"/>
    <col min="15880" max="15880" width="37" style="435" customWidth="1"/>
    <col min="15881" max="15881" width="17.375" style="435" customWidth="1"/>
    <col min="15882" max="16131" width="9" style="435" customWidth="1"/>
    <col min="16132" max="16132" width="29.625" style="435" customWidth="1"/>
    <col min="16133" max="16133" width="12.75" style="435"/>
    <col min="16134" max="16134" width="29.75" style="435" customWidth="1"/>
    <col min="16135" max="16135" width="17" style="435" customWidth="1"/>
    <col min="16136" max="16136" width="37" style="435" customWidth="1"/>
    <col min="16137" max="16137" width="17.375" style="435" customWidth="1"/>
    <col min="16138" max="16384" width="9" style="435" customWidth="1"/>
  </cols>
  <sheetData>
    <row r="1" ht="18.75" customHeight="1" spans="1:10">
      <c r="A1" s="82" t="s">
        <v>798</v>
      </c>
      <c r="B1" s="82"/>
      <c r="C1" s="82"/>
      <c r="D1" s="82"/>
      <c r="E1" s="82"/>
      <c r="F1" s="82"/>
      <c r="G1" s="82"/>
      <c r="H1" s="82"/>
      <c r="I1" s="82"/>
      <c r="J1" s="82"/>
    </row>
    <row r="2" ht="27.75" customHeight="1" spans="1:13">
      <c r="A2" s="438" t="s">
        <v>799</v>
      </c>
      <c r="B2" s="438"/>
      <c r="C2" s="438"/>
      <c r="D2" s="438"/>
      <c r="E2" s="438"/>
      <c r="F2" s="438"/>
      <c r="G2" s="438"/>
      <c r="H2" s="438"/>
      <c r="I2" s="438"/>
      <c r="J2" s="438"/>
      <c r="K2" s="459"/>
      <c r="L2" s="459"/>
      <c r="M2" s="459"/>
    </row>
    <row r="3" ht="22.5" customHeight="1" spans="1:13">
      <c r="A3" s="438"/>
      <c r="B3" s="438"/>
      <c r="C3" s="438"/>
      <c r="D3" s="438"/>
      <c r="E3" s="438"/>
      <c r="F3" s="438"/>
      <c r="G3" s="438"/>
      <c r="H3" s="438"/>
      <c r="I3" s="438"/>
      <c r="J3" s="460" t="s">
        <v>53</v>
      </c>
      <c r="K3" s="459"/>
      <c r="L3" s="459"/>
      <c r="M3" s="459"/>
    </row>
    <row r="4" s="434" customFormat="1" ht="56.25" spans="1:13">
      <c r="A4" s="439" t="s">
        <v>800</v>
      </c>
      <c r="B4" s="440" t="s">
        <v>801</v>
      </c>
      <c r="C4" s="440" t="s">
        <v>802</v>
      </c>
      <c r="D4" s="440" t="s">
        <v>803</v>
      </c>
      <c r="E4" s="441" t="s">
        <v>58</v>
      </c>
      <c r="F4" s="442" t="s">
        <v>804</v>
      </c>
      <c r="G4" s="440" t="s">
        <v>801</v>
      </c>
      <c r="H4" s="440" t="s">
        <v>802</v>
      </c>
      <c r="I4" s="440" t="s">
        <v>803</v>
      </c>
      <c r="J4" s="441" t="s">
        <v>58</v>
      </c>
      <c r="K4" s="461"/>
      <c r="L4" s="461"/>
      <c r="M4" s="461"/>
    </row>
    <row r="5" s="434" customFormat="1" ht="35.25" customHeight="1" spans="1:13">
      <c r="A5" s="439" t="s">
        <v>805</v>
      </c>
      <c r="B5" s="443">
        <f>B6+B8</f>
        <v>2494</v>
      </c>
      <c r="C5" s="443">
        <f t="shared" ref="C5:D5" si="0">C6+C8</f>
        <v>32011</v>
      </c>
      <c r="D5" s="443">
        <f t="shared" si="0"/>
        <v>31377</v>
      </c>
      <c r="E5" s="444">
        <f>D5/C5</f>
        <v>0.980194308206554</v>
      </c>
      <c r="F5" s="442" t="s">
        <v>805</v>
      </c>
      <c r="G5" s="443">
        <f>G6+G8</f>
        <v>2494</v>
      </c>
      <c r="H5" s="443">
        <f t="shared" ref="H5:I5" si="1">H6+H8</f>
        <v>32011</v>
      </c>
      <c r="I5" s="443">
        <f t="shared" si="1"/>
        <v>31377</v>
      </c>
      <c r="J5" s="444">
        <f>I5/H5</f>
        <v>0.980194308206554</v>
      </c>
      <c r="K5" s="461"/>
      <c r="L5" s="461"/>
      <c r="M5" s="461"/>
    </row>
    <row r="6" s="434" customFormat="1" ht="35.25" customHeight="1" spans="1:13">
      <c r="A6" s="445" t="s">
        <v>806</v>
      </c>
      <c r="B6" s="443">
        <f>B7</f>
        <v>1000</v>
      </c>
      <c r="C6" s="443">
        <f t="shared" ref="C6:D6" si="2">C7</f>
        <v>29724</v>
      </c>
      <c r="D6" s="443">
        <f t="shared" si="2"/>
        <v>29883</v>
      </c>
      <c r="E6" s="444">
        <f t="shared" ref="E6:E10" si="3">D6/C6</f>
        <v>1.00534921275737</v>
      </c>
      <c r="F6" s="445" t="s">
        <v>807</v>
      </c>
      <c r="G6" s="443">
        <f>SUM(G7)</f>
        <v>1494</v>
      </c>
      <c r="H6" s="443">
        <f t="shared" ref="H6" si="4">SUM(H7)</f>
        <v>2287</v>
      </c>
      <c r="I6" s="462"/>
      <c r="J6" s="444">
        <f t="shared" ref="J6:J7" si="5">I6/H6</f>
        <v>0</v>
      </c>
      <c r="K6" s="461"/>
      <c r="L6" s="461"/>
      <c r="M6" s="461"/>
    </row>
    <row r="7" s="434" customFormat="1" ht="35.25" customHeight="1" spans="1:13">
      <c r="A7" s="229" t="s">
        <v>808</v>
      </c>
      <c r="B7" s="230">
        <v>1000</v>
      </c>
      <c r="C7" s="230">
        <v>29724</v>
      </c>
      <c r="D7" s="230">
        <v>29883</v>
      </c>
      <c r="E7" s="446">
        <f t="shared" si="3"/>
        <v>1.00534921275737</v>
      </c>
      <c r="F7" s="229" t="s">
        <v>809</v>
      </c>
      <c r="G7" s="447">
        <v>1494</v>
      </c>
      <c r="H7" s="447">
        <v>2287</v>
      </c>
      <c r="I7" s="450"/>
      <c r="J7" s="446">
        <f t="shared" si="5"/>
        <v>0</v>
      </c>
      <c r="K7" s="461"/>
      <c r="L7" s="461"/>
      <c r="M7" s="461"/>
    </row>
    <row r="8" s="434" customFormat="1" ht="35.25" customHeight="1" spans="1:13">
      <c r="A8" s="445" t="s">
        <v>810</v>
      </c>
      <c r="B8" s="443">
        <f>B9+B10</f>
        <v>1494</v>
      </c>
      <c r="C8" s="443">
        <f t="shared" ref="C8:D8" si="6">C9+C10</f>
        <v>2287</v>
      </c>
      <c r="D8" s="443">
        <f t="shared" si="6"/>
        <v>1494</v>
      </c>
      <c r="E8" s="444">
        <f t="shared" si="3"/>
        <v>0.653257542632269</v>
      </c>
      <c r="F8" s="448" t="s">
        <v>811</v>
      </c>
      <c r="G8" s="443">
        <f>SUM(G9:G10)</f>
        <v>1000</v>
      </c>
      <c r="H8" s="443">
        <f t="shared" ref="H8:I8" si="7">SUM(H9:H10)</f>
        <v>29724</v>
      </c>
      <c r="I8" s="443">
        <f t="shared" si="7"/>
        <v>31377</v>
      </c>
      <c r="J8" s="444">
        <f t="shared" ref="J8:J9" si="8">I8/H8</f>
        <v>1.05561162696811</v>
      </c>
      <c r="K8" s="461"/>
      <c r="L8" s="461"/>
      <c r="M8" s="461"/>
    </row>
    <row r="9" s="434" customFormat="1" ht="35.25" customHeight="1" spans="1:13">
      <c r="A9" s="449" t="s">
        <v>692</v>
      </c>
      <c r="B9" s="450"/>
      <c r="C9" s="451">
        <v>793</v>
      </c>
      <c r="D9" s="450"/>
      <c r="E9" s="452">
        <f t="shared" si="3"/>
        <v>0</v>
      </c>
      <c r="F9" s="449" t="s">
        <v>695</v>
      </c>
      <c r="G9" s="453">
        <v>1000</v>
      </c>
      <c r="H9" s="453">
        <v>29724</v>
      </c>
      <c r="I9" s="453">
        <v>29724</v>
      </c>
      <c r="J9" s="446">
        <f t="shared" si="8"/>
        <v>1</v>
      </c>
      <c r="K9" s="461"/>
      <c r="L9" s="461"/>
      <c r="M9" s="461"/>
    </row>
    <row r="10" s="434" customFormat="1" ht="35.25" customHeight="1" spans="1:13">
      <c r="A10" s="449" t="s">
        <v>812</v>
      </c>
      <c r="B10" s="451">
        <v>1494</v>
      </c>
      <c r="C10" s="451">
        <v>1494</v>
      </c>
      <c r="D10" s="451">
        <v>1494</v>
      </c>
      <c r="E10" s="446">
        <f t="shared" si="3"/>
        <v>1</v>
      </c>
      <c r="F10" s="449" t="s">
        <v>813</v>
      </c>
      <c r="G10" s="453"/>
      <c r="H10" s="453"/>
      <c r="I10" s="453">
        <v>1653</v>
      </c>
      <c r="J10" s="446"/>
      <c r="K10" s="461"/>
      <c r="L10" s="461"/>
      <c r="M10" s="461"/>
    </row>
    <row r="11" s="434" customFormat="1" ht="9" customHeight="1" spans="1:13">
      <c r="A11" s="454"/>
      <c r="B11" s="455"/>
      <c r="C11" s="455"/>
      <c r="D11" s="455"/>
      <c r="E11" s="456"/>
      <c r="F11" s="454"/>
      <c r="G11" s="457"/>
      <c r="H11" s="457"/>
      <c r="I11" s="457"/>
      <c r="J11" s="456"/>
      <c r="K11" s="461"/>
      <c r="L11" s="461"/>
      <c r="M11" s="461"/>
    </row>
    <row r="12" ht="15" spans="1:13">
      <c r="A12" s="458" t="s">
        <v>814</v>
      </c>
      <c r="B12" s="458"/>
      <c r="C12" s="458"/>
      <c r="D12" s="458"/>
      <c r="E12" s="458"/>
      <c r="F12" s="458"/>
      <c r="G12" s="458"/>
      <c r="H12" s="458"/>
      <c r="I12" s="458"/>
      <c r="J12" s="458"/>
      <c r="K12" s="463"/>
      <c r="L12" s="463"/>
      <c r="M12" s="463"/>
    </row>
    <row r="13" ht="15" spans="1:13">
      <c r="A13" s="458" t="s">
        <v>815</v>
      </c>
      <c r="B13" s="458"/>
      <c r="C13" s="458"/>
      <c r="D13" s="458"/>
      <c r="E13" s="458"/>
      <c r="F13" s="458"/>
      <c r="G13" s="458"/>
      <c r="H13" s="458"/>
      <c r="I13" s="458"/>
      <c r="J13" s="458"/>
      <c r="K13" s="464"/>
      <c r="L13" s="464"/>
      <c r="M13" s="464"/>
    </row>
    <row r="14" ht="15" spans="1:13">
      <c r="A14" s="458" t="s">
        <v>816</v>
      </c>
      <c r="B14" s="458"/>
      <c r="C14" s="458"/>
      <c r="D14" s="458"/>
      <c r="E14" s="458"/>
      <c r="F14" s="458"/>
      <c r="G14" s="458"/>
      <c r="H14" s="458"/>
      <c r="I14" s="458"/>
      <c r="J14" s="458"/>
      <c r="K14" s="464"/>
      <c r="L14" s="464"/>
      <c r="M14" s="464"/>
    </row>
    <row r="15" ht="20.25" customHeight="1"/>
  </sheetData>
  <mergeCells count="5">
    <mergeCell ref="A1:F1"/>
    <mergeCell ref="A2:J2"/>
    <mergeCell ref="A12:J12"/>
    <mergeCell ref="A13:J13"/>
    <mergeCell ref="A14:J14"/>
  </mergeCells>
  <printOptions horizontalCentered="1"/>
  <pageMargins left="0.55" right="0.511805555555556" top="0.729166666666667" bottom="0.313888888888889" header="0.313888888888889" footer="0.313888888888889"/>
  <pageSetup paperSize="9" scale="94" fitToHeight="0" orientation="landscape" errors="blank"/>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AW13"/>
  <sheetViews>
    <sheetView showGridLines="0" showZeros="0" workbookViewId="0">
      <selection activeCell="I12" sqref="I12"/>
    </sheetView>
  </sheetViews>
  <sheetFormatPr defaultColWidth="6.75" defaultRowHeight="12"/>
  <cols>
    <col min="1" max="1" width="33" style="123" customWidth="1"/>
    <col min="2" max="2" width="24.125" style="123" customWidth="1"/>
    <col min="3" max="3" width="25.375" style="123" customWidth="1"/>
    <col min="4" max="4" width="27.75" style="123" customWidth="1"/>
    <col min="5" max="11" width="9" style="123" customWidth="1"/>
    <col min="12" max="12" width="6.25" style="123" customWidth="1"/>
    <col min="13" max="49" width="9" style="123" customWidth="1"/>
    <col min="50" max="16384" width="6.75" style="123"/>
  </cols>
  <sheetData>
    <row r="1" ht="19.5" customHeight="1" spans="1:6">
      <c r="A1" s="322" t="s">
        <v>817</v>
      </c>
      <c r="B1" s="322"/>
      <c r="C1" s="322"/>
      <c r="D1" s="322"/>
      <c r="E1" s="322"/>
      <c r="F1" s="322"/>
    </row>
    <row r="2" ht="34.5" customHeight="1" spans="1:49">
      <c r="A2" s="190" t="s">
        <v>818</v>
      </c>
      <c r="B2" s="190"/>
      <c r="C2" s="190"/>
      <c r="D2" s="190"/>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row>
    <row r="3" ht="19.5" customHeight="1" spans="1:49">
      <c r="A3" s="125"/>
      <c r="B3" s="126"/>
      <c r="C3" s="127" t="s">
        <v>124</v>
      </c>
      <c r="D3" s="128" t="s">
        <v>125</v>
      </c>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row>
    <row r="4" s="121" customFormat="1" ht="50.25" customHeight="1" spans="1:49">
      <c r="A4" s="130" t="s">
        <v>701</v>
      </c>
      <c r="B4" s="130" t="s">
        <v>602</v>
      </c>
      <c r="C4" s="131" t="s">
        <v>603</v>
      </c>
      <c r="D4" s="429" t="s">
        <v>702</v>
      </c>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41"/>
    </row>
    <row r="5" s="121" customFormat="1" ht="50.25" customHeight="1" spans="1:49">
      <c r="A5" s="130" t="s">
        <v>703</v>
      </c>
      <c r="B5" s="134">
        <f>SUM(B6:B9)</f>
        <v>2622</v>
      </c>
      <c r="C5" s="134">
        <f>SUM(C6:C9)</f>
        <v>29883</v>
      </c>
      <c r="D5" s="135">
        <f>C5/B5</f>
        <v>11.3970251716247</v>
      </c>
      <c r="E5" s="133"/>
      <c r="F5" s="133"/>
      <c r="G5" s="133"/>
      <c r="H5" s="133"/>
      <c r="I5" s="133"/>
      <c r="J5" s="133"/>
      <c r="K5" s="133"/>
      <c r="L5" s="139"/>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41"/>
    </row>
    <row r="6" s="122" customFormat="1" ht="50.25" customHeight="1" spans="1:49">
      <c r="A6" s="136" t="s">
        <v>819</v>
      </c>
      <c r="B6" s="138"/>
      <c r="C6" s="138"/>
      <c r="D6" s="348"/>
      <c r="E6" s="139"/>
      <c r="F6" s="139"/>
      <c r="G6" s="139"/>
      <c r="H6" s="139"/>
      <c r="I6" s="139"/>
      <c r="J6" s="139"/>
      <c r="K6" s="139"/>
      <c r="L6" s="140"/>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row>
    <row r="7" ht="50.25" customHeight="1" spans="1:4">
      <c r="A7" s="136" t="s">
        <v>820</v>
      </c>
      <c r="B7" s="119"/>
      <c r="C7" s="119">
        <v>19759</v>
      </c>
      <c r="D7" s="348"/>
    </row>
    <row r="8" ht="50.25" customHeight="1" spans="1:4">
      <c r="A8" s="136" t="s">
        <v>821</v>
      </c>
      <c r="B8" s="119">
        <v>1122</v>
      </c>
      <c r="C8" s="119">
        <v>1159</v>
      </c>
      <c r="D8" s="348">
        <f t="shared" ref="D8:D9" si="0">C8/B8</f>
        <v>1.03297682709447</v>
      </c>
    </row>
    <row r="9" ht="50.25" customHeight="1" spans="1:4">
      <c r="A9" s="136" t="s">
        <v>822</v>
      </c>
      <c r="B9" s="119">
        <v>1500</v>
      </c>
      <c r="C9" s="119">
        <v>8965</v>
      </c>
      <c r="D9" s="348">
        <f t="shared" si="0"/>
        <v>5.97666666666667</v>
      </c>
    </row>
    <row r="10" spans="1:4">
      <c r="A10" s="430"/>
      <c r="B10" s="430"/>
      <c r="C10" s="430"/>
      <c r="D10" s="430"/>
    </row>
    <row r="11" ht="16.5" spans="1:4">
      <c r="A11" s="431" t="s">
        <v>823</v>
      </c>
      <c r="B11" s="431"/>
      <c r="C11" s="431"/>
      <c r="D11" s="431"/>
    </row>
    <row r="12" ht="16.5" spans="1:4">
      <c r="A12" s="432" t="s">
        <v>824</v>
      </c>
      <c r="B12" s="432"/>
      <c r="C12" s="432"/>
      <c r="D12" s="432"/>
    </row>
    <row r="13" spans="1:4">
      <c r="A13" s="433"/>
      <c r="B13" s="433"/>
      <c r="C13" s="433"/>
      <c r="D13" s="433"/>
    </row>
  </sheetData>
  <sheetProtection formatCells="0" formatColumns="0" formatRows="0"/>
  <mergeCells count="4">
    <mergeCell ref="A2:D2"/>
    <mergeCell ref="A10:D10"/>
    <mergeCell ref="A11:D11"/>
    <mergeCell ref="A12:D12"/>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AS9"/>
  <sheetViews>
    <sheetView showGridLines="0" showZeros="0" workbookViewId="0">
      <selection activeCell="F20" sqref="F20"/>
    </sheetView>
  </sheetViews>
  <sheetFormatPr defaultColWidth="6.75" defaultRowHeight="11.25"/>
  <cols>
    <col min="1" max="1" width="37.25" style="413" customWidth="1"/>
    <col min="2" max="4" width="30.625" style="414" customWidth="1"/>
    <col min="5" max="45" width="9" style="414" customWidth="1"/>
    <col min="46" max="16384" width="6.75" style="414"/>
  </cols>
  <sheetData>
    <row r="1" ht="19.5" customHeight="1" spans="1:6">
      <c r="A1" s="415" t="s">
        <v>825</v>
      </c>
      <c r="B1" s="322"/>
      <c r="C1" s="322"/>
      <c r="D1" s="322"/>
      <c r="E1" s="416"/>
      <c r="F1" s="416"/>
    </row>
    <row r="2" ht="31.5" customHeight="1" spans="1:45">
      <c r="A2" s="106" t="s">
        <v>826</v>
      </c>
      <c r="B2" s="106"/>
      <c r="C2" s="106"/>
      <c r="D2" s="106"/>
      <c r="E2" s="417"/>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c r="AL2" s="417"/>
      <c r="AM2" s="417"/>
      <c r="AN2" s="417"/>
      <c r="AO2" s="417"/>
      <c r="AP2" s="417"/>
      <c r="AQ2" s="417"/>
      <c r="AR2" s="417"/>
      <c r="AS2" s="417"/>
    </row>
    <row r="3" s="411" customFormat="1" ht="19.5" customHeight="1" spans="1:45">
      <c r="A3" s="418"/>
      <c r="B3" s="109"/>
      <c r="C3" s="109"/>
      <c r="D3" s="419" t="s">
        <v>125</v>
      </c>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420"/>
      <c r="AQ3" s="420"/>
      <c r="AR3" s="420"/>
      <c r="AS3" s="420"/>
    </row>
    <row r="4" s="411" customFormat="1" ht="50.25" customHeight="1" spans="1:45">
      <c r="A4" s="196" t="s">
        <v>701</v>
      </c>
      <c r="B4" s="196" t="s">
        <v>602</v>
      </c>
      <c r="C4" s="197" t="s">
        <v>603</v>
      </c>
      <c r="D4" s="132" t="s">
        <v>702</v>
      </c>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420"/>
      <c r="AQ4" s="420"/>
      <c r="AR4" s="420"/>
      <c r="AS4" s="428"/>
    </row>
    <row r="5" s="412" customFormat="1" ht="50.25" customHeight="1" spans="1:4">
      <c r="A5" s="421" t="s">
        <v>158</v>
      </c>
      <c r="B5" s="422">
        <f>SUM(B6:B9)</f>
        <v>614</v>
      </c>
      <c r="C5" s="423"/>
      <c r="D5" s="424">
        <f>C5/B5</f>
        <v>0</v>
      </c>
    </row>
    <row r="6" s="412" customFormat="1" ht="50.25" customHeight="1" spans="1:45">
      <c r="A6" s="425" t="s">
        <v>827</v>
      </c>
      <c r="B6" s="426">
        <v>614</v>
      </c>
      <c r="C6" s="423"/>
      <c r="D6" s="424">
        <f t="shared" ref="D6" si="0">C6/B6</f>
        <v>0</v>
      </c>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7"/>
      <c r="AN6" s="427"/>
      <c r="AO6" s="427"/>
      <c r="AP6" s="427"/>
      <c r="AQ6" s="427"/>
      <c r="AR6" s="427"/>
      <c r="AS6" s="427"/>
    </row>
    <row r="7" s="412" customFormat="1" ht="50.25" customHeight="1" spans="1:45">
      <c r="A7" s="425" t="s">
        <v>828</v>
      </c>
      <c r="B7" s="426"/>
      <c r="C7" s="423"/>
      <c r="D7" s="424"/>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c r="AJ7" s="427"/>
      <c r="AK7" s="427"/>
      <c r="AL7" s="427"/>
      <c r="AM7" s="427"/>
      <c r="AN7" s="427"/>
      <c r="AO7" s="427"/>
      <c r="AP7" s="427"/>
      <c r="AQ7" s="427"/>
      <c r="AR7" s="427"/>
      <c r="AS7" s="427"/>
    </row>
    <row r="8" s="412" customFormat="1" ht="50.25" customHeight="1" spans="1:45">
      <c r="A8" s="425" t="s">
        <v>829</v>
      </c>
      <c r="B8" s="426"/>
      <c r="C8" s="423"/>
      <c r="D8" s="424"/>
      <c r="E8" s="427"/>
      <c r="F8" s="427"/>
      <c r="G8" s="427"/>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427"/>
      <c r="AJ8" s="427"/>
      <c r="AK8" s="427"/>
      <c r="AL8" s="427"/>
      <c r="AM8" s="427"/>
      <c r="AN8" s="427"/>
      <c r="AO8" s="427"/>
      <c r="AP8" s="427"/>
      <c r="AQ8" s="427"/>
      <c r="AR8" s="427"/>
      <c r="AS8" s="427"/>
    </row>
    <row r="9" s="412" customFormat="1" ht="50.25" customHeight="1" spans="1:45">
      <c r="A9" s="425" t="s">
        <v>830</v>
      </c>
      <c r="B9" s="426"/>
      <c r="C9" s="423"/>
      <c r="D9" s="424"/>
      <c r="E9" s="427"/>
      <c r="F9" s="427"/>
      <c r="G9" s="427"/>
      <c r="H9" s="427"/>
      <c r="I9" s="427"/>
      <c r="J9" s="427"/>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427"/>
      <c r="AJ9" s="427"/>
      <c r="AK9" s="427"/>
      <c r="AL9" s="427"/>
      <c r="AM9" s="427"/>
      <c r="AN9" s="427"/>
      <c r="AO9" s="427"/>
      <c r="AP9" s="427"/>
      <c r="AQ9" s="427"/>
      <c r="AR9" s="427"/>
      <c r="AS9" s="427"/>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J26"/>
  <sheetViews>
    <sheetView showZeros="0" view="pageBreakPreview" zoomScaleNormal="100" zoomScaleSheetLayoutView="100" workbookViewId="0">
      <selection activeCell="G26" sqref="G26"/>
    </sheetView>
  </sheetViews>
  <sheetFormatPr defaultColWidth="9" defaultRowHeight="14.25"/>
  <cols>
    <col min="1" max="1" width="33.875" style="397" customWidth="1"/>
    <col min="2" max="3" width="20.625" style="398" customWidth="1"/>
    <col min="4" max="4" width="22.125" style="398" customWidth="1"/>
    <col min="5" max="6" width="20.625" style="398" customWidth="1"/>
    <col min="7" max="7" width="9.125" style="398" customWidth="1"/>
    <col min="8" max="8" width="14.125" style="398" hidden="1" customWidth="1"/>
    <col min="9" max="9" width="8.875" style="398" hidden="1" customWidth="1"/>
    <col min="10" max="10" width="13.5" style="398" hidden="1" customWidth="1"/>
    <col min="11" max="11" width="8.25" style="398" hidden="1" customWidth="1"/>
    <col min="12" max="16384" width="9" style="398"/>
  </cols>
  <sheetData>
    <row r="1" ht="18.75" spans="1:6">
      <c r="A1" s="82" t="s">
        <v>831</v>
      </c>
      <c r="B1" s="82"/>
      <c r="C1" s="82"/>
      <c r="D1" s="82"/>
      <c r="E1" s="82"/>
      <c r="F1" s="81"/>
    </row>
    <row r="2" ht="24.75" customHeight="1" spans="1:9">
      <c r="A2" s="83" t="s">
        <v>832</v>
      </c>
      <c r="B2" s="83"/>
      <c r="C2" s="83"/>
      <c r="D2" s="83"/>
      <c r="E2" s="83"/>
      <c r="F2" s="83"/>
      <c r="G2" s="399"/>
      <c r="H2" s="399"/>
      <c r="I2" s="399"/>
    </row>
    <row r="3" ht="18.75" spans="1:9">
      <c r="A3" s="85"/>
      <c r="B3" s="86"/>
      <c r="C3" s="86"/>
      <c r="D3" s="87"/>
      <c r="E3" s="81"/>
      <c r="F3" s="88" t="s">
        <v>53</v>
      </c>
      <c r="G3" s="400"/>
      <c r="H3" s="400"/>
      <c r="I3" s="400"/>
    </row>
    <row r="4" ht="50.25" customHeight="1" spans="1:9">
      <c r="A4" s="90" t="s">
        <v>54</v>
      </c>
      <c r="B4" s="90" t="s">
        <v>57</v>
      </c>
      <c r="C4" s="90" t="s">
        <v>833</v>
      </c>
      <c r="D4" s="90" t="s">
        <v>834</v>
      </c>
      <c r="E4" s="90" t="s">
        <v>57</v>
      </c>
      <c r="F4" s="90" t="s">
        <v>833</v>
      </c>
      <c r="G4" s="401"/>
      <c r="H4" s="401"/>
      <c r="I4" s="401"/>
    </row>
    <row r="5" ht="50.25" customHeight="1" spans="1:10">
      <c r="A5" s="91" t="s">
        <v>835</v>
      </c>
      <c r="B5" s="92"/>
      <c r="C5" s="93"/>
      <c r="D5" s="94"/>
      <c r="E5" s="92"/>
      <c r="F5" s="93"/>
      <c r="G5" s="402"/>
      <c r="H5" s="402" t="s">
        <v>836</v>
      </c>
      <c r="I5" s="402"/>
      <c r="J5" s="398" t="s">
        <v>837</v>
      </c>
    </row>
    <row r="6" ht="15" spans="1:9">
      <c r="A6" s="403"/>
      <c r="B6" s="404"/>
      <c r="C6" s="404"/>
      <c r="D6" s="405"/>
      <c r="E6" s="406"/>
      <c r="F6" s="407"/>
      <c r="G6" s="408"/>
      <c r="H6" s="408"/>
      <c r="I6" s="408"/>
    </row>
    <row r="7" ht="50.25" customHeight="1" spans="1:6">
      <c r="A7" s="409" t="s">
        <v>838</v>
      </c>
      <c r="B7" s="409"/>
      <c r="C7" s="409"/>
      <c r="D7" s="409"/>
      <c r="E7" s="409"/>
      <c r="F7" s="409"/>
    </row>
    <row r="9" spans="1:2">
      <c r="A9" s="398"/>
      <c r="B9" s="410"/>
    </row>
    <row r="10" spans="1:1">
      <c r="A10" s="398"/>
    </row>
    <row r="11" spans="1:1">
      <c r="A11" s="398"/>
    </row>
    <row r="12" spans="1:1">
      <c r="A12" s="398"/>
    </row>
    <row r="13" spans="1:1">
      <c r="A13" s="398"/>
    </row>
    <row r="14" spans="1:1">
      <c r="A14" s="398"/>
    </row>
    <row r="15" spans="1:1">
      <c r="A15" s="398"/>
    </row>
    <row r="16" spans="1:1">
      <c r="A16" s="398"/>
    </row>
    <row r="17" spans="1:1">
      <c r="A17" s="398"/>
    </row>
    <row r="18" spans="1:1">
      <c r="A18" s="398"/>
    </row>
    <row r="19" spans="1:1">
      <c r="A19" s="398"/>
    </row>
    <row r="20" spans="1:1">
      <c r="A20" s="398"/>
    </row>
    <row r="21" spans="1:1">
      <c r="A21" s="398"/>
    </row>
    <row r="22" spans="1:1">
      <c r="A22" s="398"/>
    </row>
    <row r="23" spans="1:1">
      <c r="A23" s="398"/>
    </row>
    <row r="24" spans="1:1">
      <c r="A24" s="398"/>
    </row>
    <row r="25" spans="1:1">
      <c r="A25" s="398"/>
    </row>
    <row r="26" spans="1:1">
      <c r="A26" s="398"/>
    </row>
  </sheetData>
  <mergeCells count="4">
    <mergeCell ref="A1:D1"/>
    <mergeCell ref="A2:F2"/>
    <mergeCell ref="A3:B3"/>
    <mergeCell ref="A7:F7"/>
  </mergeCells>
  <printOptions horizontalCentered="1"/>
  <pageMargins left="0.15625" right="0.15625" top="1.14930555555556" bottom="0.313888888888889" header="0.313888888888889" footer="0.313888888888889"/>
  <pageSetup paperSize="9" scale="90" orientation="landscape" errors="blank"/>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pageSetUpPr fitToPage="1"/>
  </sheetPr>
  <dimension ref="A1:N37"/>
  <sheetViews>
    <sheetView view="pageBreakPreview" zoomScale="90" zoomScaleNormal="100" zoomScaleSheetLayoutView="90" workbookViewId="0">
      <selection activeCell="U20" sqref="U20"/>
    </sheetView>
  </sheetViews>
  <sheetFormatPr defaultColWidth="9" defaultRowHeight="14.25"/>
  <cols>
    <col min="1" max="1" width="35.625" style="353" customWidth="1"/>
    <col min="2" max="2" width="20.625" style="353" customWidth="1"/>
    <col min="3" max="3" width="35.625" style="353" customWidth="1"/>
    <col min="4" max="4" width="20.625" style="353" customWidth="1"/>
    <col min="5" max="6" width="12.875" style="353" hidden="1" customWidth="1"/>
    <col min="7" max="8" width="9.125" style="353" hidden="1" customWidth="1"/>
    <col min="9" max="9" width="9" style="353" hidden="1" customWidth="1"/>
    <col min="10" max="10" width="12.75" style="353" hidden="1" customWidth="1"/>
    <col min="11" max="11" width="10.5" style="353" hidden="1" customWidth="1"/>
    <col min="12" max="12" width="9" style="353" hidden="1" customWidth="1"/>
    <col min="13" max="13" width="12.625" style="353" hidden="1" customWidth="1"/>
    <col min="14" max="14" width="11" style="353" hidden="1" customWidth="1"/>
    <col min="15" max="16384" width="9" style="353"/>
  </cols>
  <sheetData>
    <row r="1" ht="18.75" spans="1:10">
      <c r="A1" s="322" t="s">
        <v>839</v>
      </c>
      <c r="B1" s="354"/>
      <c r="C1" s="355"/>
      <c r="D1" s="355"/>
      <c r="E1" s="355"/>
      <c r="F1" s="355"/>
      <c r="G1" s="355"/>
      <c r="H1" s="355"/>
      <c r="I1" s="355"/>
      <c r="J1" s="355"/>
    </row>
    <row r="2" ht="24.75" spans="1:10">
      <c r="A2" s="356" t="s">
        <v>840</v>
      </c>
      <c r="B2" s="356"/>
      <c r="C2" s="356"/>
      <c r="D2" s="356"/>
      <c r="E2" s="356"/>
      <c r="F2" s="356"/>
      <c r="G2" s="356"/>
      <c r="H2" s="356"/>
      <c r="I2" s="355"/>
      <c r="J2" s="355"/>
    </row>
    <row r="3" ht="22.5" customHeight="1" spans="1:10">
      <c r="A3" s="357"/>
      <c r="B3" s="355"/>
      <c r="C3" s="355"/>
      <c r="D3" s="358" t="s">
        <v>53</v>
      </c>
      <c r="E3" s="355"/>
      <c r="F3" s="355"/>
      <c r="G3" s="355"/>
      <c r="H3" s="355"/>
      <c r="I3" s="355"/>
      <c r="J3" s="355"/>
    </row>
    <row r="4" ht="21" spans="1:10">
      <c r="A4" s="359" t="s">
        <v>841</v>
      </c>
      <c r="B4" s="359" t="s">
        <v>842</v>
      </c>
      <c r="C4" s="360" t="s">
        <v>843</v>
      </c>
      <c r="D4" s="361" t="s">
        <v>844</v>
      </c>
      <c r="E4" s="362"/>
      <c r="F4" s="362" t="s">
        <v>845</v>
      </c>
      <c r="G4" s="363"/>
      <c r="H4" s="364"/>
      <c r="I4" s="355"/>
      <c r="J4" s="355"/>
    </row>
    <row r="5" ht="27.75" customHeight="1" spans="1:10">
      <c r="A5" s="365" t="s">
        <v>846</v>
      </c>
      <c r="B5" s="366">
        <f>B6+B28</f>
        <v>1034175.08</v>
      </c>
      <c r="C5" s="365" t="s">
        <v>847</v>
      </c>
      <c r="D5" s="366">
        <f>D6+D29</f>
        <v>1034174.827822</v>
      </c>
      <c r="E5" s="367">
        <f t="shared" ref="E5:F5" si="0">E6+E29</f>
        <v>832318</v>
      </c>
      <c r="F5" s="367">
        <f t="shared" si="0"/>
        <v>67861</v>
      </c>
      <c r="G5" s="367" t="e">
        <f>G6+G32</f>
        <v>#REF!</v>
      </c>
      <c r="H5" s="368"/>
      <c r="I5" s="391">
        <f>B5-D5</f>
        <v>0.25217799982056</v>
      </c>
      <c r="J5" s="355"/>
    </row>
    <row r="6" ht="27" customHeight="1" spans="1:13">
      <c r="A6" s="369" t="s">
        <v>61</v>
      </c>
      <c r="B6" s="366">
        <f>B7+B21</f>
        <v>421050</v>
      </c>
      <c r="C6" s="369" t="s">
        <v>62</v>
      </c>
      <c r="D6" s="366">
        <f>SUM(D7:D28)</f>
        <v>916686.827822</v>
      </c>
      <c r="E6" s="367">
        <f t="shared" ref="E6:F6" si="1">SUM(E7:E28)</f>
        <v>832318</v>
      </c>
      <c r="F6" s="367">
        <f t="shared" si="1"/>
        <v>67861</v>
      </c>
      <c r="G6" s="367">
        <f>SUM(G7:G24)</f>
        <v>501404</v>
      </c>
      <c r="H6" s="368">
        <v>713244.09</v>
      </c>
      <c r="I6" s="355">
        <f>SUM(I7:I28)</f>
        <v>120639.99</v>
      </c>
      <c r="J6" s="392">
        <f>SUM(J7:J28)</f>
        <v>82802.747822</v>
      </c>
      <c r="K6" s="393"/>
      <c r="M6" s="353">
        <v>10000</v>
      </c>
    </row>
    <row r="7" ht="27" customHeight="1" spans="1:14">
      <c r="A7" s="370" t="s">
        <v>848</v>
      </c>
      <c r="B7" s="366">
        <f>SUM(B8:B20)</f>
        <v>335278</v>
      </c>
      <c r="C7" s="371" t="s">
        <v>159</v>
      </c>
      <c r="D7" s="372">
        <v>67047.060206</v>
      </c>
      <c r="E7" s="367">
        <v>62006</v>
      </c>
      <c r="F7" s="367">
        <v>822</v>
      </c>
      <c r="G7" s="367">
        <v>56238</v>
      </c>
      <c r="H7" s="368">
        <v>66298</v>
      </c>
      <c r="I7" s="355">
        <v>388.32</v>
      </c>
      <c r="J7" s="394">
        <v>360.740206</v>
      </c>
      <c r="M7" s="395" t="s">
        <v>849</v>
      </c>
      <c r="N7" s="396">
        <v>3607402.06</v>
      </c>
    </row>
    <row r="8" ht="27" customHeight="1" spans="1:14">
      <c r="A8" s="373" t="s">
        <v>850</v>
      </c>
      <c r="B8" s="367">
        <v>60773</v>
      </c>
      <c r="C8" s="371" t="s">
        <v>160</v>
      </c>
      <c r="D8" s="372"/>
      <c r="E8" s="367">
        <v>8</v>
      </c>
      <c r="F8" s="367">
        <v>0</v>
      </c>
      <c r="G8" s="367">
        <v>1276</v>
      </c>
      <c r="H8" s="368">
        <v>0</v>
      </c>
      <c r="I8" s="355"/>
      <c r="J8" s="394">
        <v>0</v>
      </c>
      <c r="M8" s="395" t="s">
        <v>851</v>
      </c>
      <c r="N8" s="396">
        <v>4570000</v>
      </c>
    </row>
    <row r="9" ht="27" customHeight="1" spans="1:14">
      <c r="A9" s="373" t="s">
        <v>852</v>
      </c>
      <c r="B9" s="367">
        <v>31770</v>
      </c>
      <c r="C9" s="371" t="s">
        <v>161</v>
      </c>
      <c r="D9" s="372">
        <v>10375.5</v>
      </c>
      <c r="E9" s="367">
        <v>2104</v>
      </c>
      <c r="F9" s="367">
        <v>2496</v>
      </c>
      <c r="G9" s="367">
        <v>56064</v>
      </c>
      <c r="H9" s="368">
        <v>930.5</v>
      </c>
      <c r="I9" s="355">
        <v>8988</v>
      </c>
      <c r="J9" s="394">
        <v>457</v>
      </c>
      <c r="M9" s="395" t="s">
        <v>853</v>
      </c>
      <c r="N9" s="396">
        <v>1552132.87</v>
      </c>
    </row>
    <row r="10" ht="27" customHeight="1" spans="1:14">
      <c r="A10" s="373" t="s">
        <v>854</v>
      </c>
      <c r="B10" s="367">
        <v>9960</v>
      </c>
      <c r="C10" s="371" t="s">
        <v>162</v>
      </c>
      <c r="D10" s="372">
        <v>61044.873287</v>
      </c>
      <c r="E10" s="367">
        <v>70011</v>
      </c>
      <c r="F10" s="367">
        <v>896</v>
      </c>
      <c r="G10" s="367">
        <v>215544</v>
      </c>
      <c r="H10" s="368">
        <v>58223.66</v>
      </c>
      <c r="I10" s="355">
        <v>2666</v>
      </c>
      <c r="J10" s="394">
        <v>155.213287</v>
      </c>
      <c r="M10" s="395" t="s">
        <v>855</v>
      </c>
      <c r="N10" s="396">
        <v>24813168.23</v>
      </c>
    </row>
    <row r="11" ht="27" customHeight="1" spans="1:14">
      <c r="A11" s="374" t="s">
        <v>856</v>
      </c>
      <c r="B11" s="367">
        <v>64</v>
      </c>
      <c r="C11" s="371" t="s">
        <v>163</v>
      </c>
      <c r="D11" s="372">
        <v>213575.916823</v>
      </c>
      <c r="E11" s="367">
        <v>243755</v>
      </c>
      <c r="F11" s="367">
        <v>3393</v>
      </c>
      <c r="G11" s="367">
        <v>2846</v>
      </c>
      <c r="H11" s="368">
        <v>192225.6</v>
      </c>
      <c r="I11" s="355">
        <v>18869</v>
      </c>
      <c r="J11" s="394">
        <v>2481.316823</v>
      </c>
      <c r="M11" s="395" t="s">
        <v>857</v>
      </c>
      <c r="N11" s="396">
        <v>19234200</v>
      </c>
    </row>
    <row r="12" ht="27" customHeight="1" spans="1:14">
      <c r="A12" s="375" t="s">
        <v>858</v>
      </c>
      <c r="B12" s="367">
        <v>11701</v>
      </c>
      <c r="C12" s="371" t="s">
        <v>164</v>
      </c>
      <c r="D12" s="372">
        <v>4168.83</v>
      </c>
      <c r="E12" s="367">
        <v>2267</v>
      </c>
      <c r="F12" s="367">
        <v>1629</v>
      </c>
      <c r="G12" s="367">
        <v>13733</v>
      </c>
      <c r="H12" s="368">
        <v>1921.41</v>
      </c>
      <c r="I12" s="355">
        <v>324</v>
      </c>
      <c r="J12" s="394">
        <v>1923.42</v>
      </c>
      <c r="M12" s="395" t="s">
        <v>859</v>
      </c>
      <c r="N12" s="396">
        <v>5143890.85</v>
      </c>
    </row>
    <row r="13" ht="27" customHeight="1" spans="1:14">
      <c r="A13" s="375" t="s">
        <v>860</v>
      </c>
      <c r="B13" s="367">
        <v>6983</v>
      </c>
      <c r="C13" s="371" t="s">
        <v>165</v>
      </c>
      <c r="D13" s="372">
        <v>12267.889085</v>
      </c>
      <c r="E13" s="367">
        <v>10422</v>
      </c>
      <c r="F13" s="367">
        <v>527</v>
      </c>
      <c r="G13" s="367">
        <v>93658</v>
      </c>
      <c r="H13" s="368">
        <v>10935</v>
      </c>
      <c r="I13" s="355">
        <v>662.5</v>
      </c>
      <c r="J13" s="394">
        <f>(5143890.85+1560000)/10000</f>
        <v>670.389085</v>
      </c>
      <c r="M13" s="395" t="s">
        <v>861</v>
      </c>
      <c r="N13" s="396">
        <v>124370863.7</v>
      </c>
    </row>
    <row r="14" ht="27" customHeight="1" spans="1:14">
      <c r="A14" s="375" t="s">
        <v>862</v>
      </c>
      <c r="B14" s="367">
        <v>9337</v>
      </c>
      <c r="C14" s="371" t="s">
        <v>166</v>
      </c>
      <c r="D14" s="372">
        <v>162726.08637</v>
      </c>
      <c r="E14" s="367">
        <v>98271</v>
      </c>
      <c r="F14" s="367">
        <v>11348</v>
      </c>
      <c r="G14" s="367">
        <v>10845</v>
      </c>
      <c r="H14" s="368">
        <v>109807</v>
      </c>
      <c r="I14" s="355">
        <v>40482</v>
      </c>
      <c r="J14" s="394">
        <v>12437.08637</v>
      </c>
      <c r="M14" s="395" t="s">
        <v>863</v>
      </c>
      <c r="N14" s="396">
        <v>19570404.8</v>
      </c>
    </row>
    <row r="15" ht="27" customHeight="1" spans="1:14">
      <c r="A15" s="375" t="s">
        <v>864</v>
      </c>
      <c r="B15" s="367">
        <v>26317</v>
      </c>
      <c r="C15" s="371" t="s">
        <v>167</v>
      </c>
      <c r="D15" s="372">
        <v>56621.04048</v>
      </c>
      <c r="E15" s="367">
        <v>44757</v>
      </c>
      <c r="F15" s="367">
        <v>3469</v>
      </c>
      <c r="G15" s="367">
        <v>8197</v>
      </c>
      <c r="H15" s="368">
        <v>39892</v>
      </c>
      <c r="I15" s="355">
        <v>14772</v>
      </c>
      <c r="J15" s="394">
        <v>1957.04048</v>
      </c>
      <c r="M15" s="395" t="s">
        <v>865</v>
      </c>
      <c r="N15" s="396">
        <v>46377840.68</v>
      </c>
    </row>
    <row r="16" ht="27" customHeight="1" spans="1:14">
      <c r="A16" s="375" t="s">
        <v>866</v>
      </c>
      <c r="B16" s="367">
        <v>76989</v>
      </c>
      <c r="C16" s="371" t="s">
        <v>168</v>
      </c>
      <c r="D16" s="372">
        <v>13830.884068</v>
      </c>
      <c r="E16" s="367">
        <v>9275</v>
      </c>
      <c r="F16" s="367">
        <v>6172</v>
      </c>
      <c r="G16" s="367">
        <v>5700</v>
      </c>
      <c r="H16" s="368">
        <v>8589.3</v>
      </c>
      <c r="I16" s="355">
        <v>603.8</v>
      </c>
      <c r="J16" s="394">
        <v>4637.784068</v>
      </c>
      <c r="M16" s="395" t="s">
        <v>867</v>
      </c>
      <c r="N16" s="396">
        <v>25392078.61</v>
      </c>
    </row>
    <row r="17" ht="27" customHeight="1" spans="1:14">
      <c r="A17" s="375" t="s">
        <v>868</v>
      </c>
      <c r="B17" s="367">
        <v>6782</v>
      </c>
      <c r="C17" s="371" t="s">
        <v>169</v>
      </c>
      <c r="D17" s="372">
        <v>137293.207861</v>
      </c>
      <c r="E17" s="367">
        <v>170256</v>
      </c>
      <c r="F17" s="367">
        <f>1005+1239</f>
        <v>2244</v>
      </c>
      <c r="G17" s="367">
        <v>2451</v>
      </c>
      <c r="H17" s="368">
        <v>129105</v>
      </c>
      <c r="I17" s="355">
        <f>576+5073</f>
        <v>5649</v>
      </c>
      <c r="J17" s="394">
        <v>2539.207861</v>
      </c>
      <c r="M17" s="395" t="s">
        <v>869</v>
      </c>
      <c r="N17" s="396">
        <v>64086756.8</v>
      </c>
    </row>
    <row r="18" ht="27" customHeight="1" spans="1:14">
      <c r="A18" s="375" t="s">
        <v>870</v>
      </c>
      <c r="B18" s="367">
        <v>94456</v>
      </c>
      <c r="C18" s="371" t="s">
        <v>170</v>
      </c>
      <c r="D18" s="372">
        <v>20768.95568</v>
      </c>
      <c r="E18" s="367">
        <v>6750</v>
      </c>
      <c r="F18" s="367">
        <v>7063</v>
      </c>
      <c r="G18" s="367">
        <v>567</v>
      </c>
      <c r="H18" s="368">
        <v>5380.28</v>
      </c>
      <c r="I18" s="355">
        <v>8980</v>
      </c>
      <c r="J18" s="394">
        <v>6408.67568</v>
      </c>
      <c r="M18" s="395" t="s">
        <v>871</v>
      </c>
      <c r="N18" s="396">
        <v>3938226.42</v>
      </c>
    </row>
    <row r="19" ht="27" customHeight="1" spans="1:14">
      <c r="A19" s="375" t="s">
        <v>872</v>
      </c>
      <c r="B19" s="367">
        <v>146</v>
      </c>
      <c r="C19" s="371" t="s">
        <v>171</v>
      </c>
      <c r="D19" s="372">
        <v>16887.392642</v>
      </c>
      <c r="E19" s="367">
        <v>10785</v>
      </c>
      <c r="F19" s="367">
        <v>3464</v>
      </c>
      <c r="G19" s="367">
        <v>3200</v>
      </c>
      <c r="H19" s="368">
        <v>12296.2</v>
      </c>
      <c r="I19" s="355">
        <v>4197.37</v>
      </c>
      <c r="J19" s="394">
        <v>393.822642</v>
      </c>
      <c r="M19" s="395" t="s">
        <v>873</v>
      </c>
      <c r="N19" s="396">
        <v>18842000</v>
      </c>
    </row>
    <row r="20" ht="27" customHeight="1" spans="1:14">
      <c r="A20" s="376" t="s">
        <v>874</v>
      </c>
      <c r="B20" s="367"/>
      <c r="C20" s="371" t="s">
        <v>172</v>
      </c>
      <c r="D20" s="372">
        <v>11317.68</v>
      </c>
      <c r="E20" s="367">
        <v>9919</v>
      </c>
      <c r="F20" s="367">
        <v>282</v>
      </c>
      <c r="G20" s="367"/>
      <c r="H20" s="368">
        <v>3433.48</v>
      </c>
      <c r="I20" s="355">
        <v>6000</v>
      </c>
      <c r="J20" s="394">
        <v>1884.2</v>
      </c>
      <c r="M20" s="395" t="s">
        <v>875</v>
      </c>
      <c r="N20" s="396">
        <v>17306932.2</v>
      </c>
    </row>
    <row r="21" ht="27" customHeight="1" spans="1:14">
      <c r="A21" s="377" t="s">
        <v>876</v>
      </c>
      <c r="B21" s="366">
        <f>SUM(B22:B27)</f>
        <v>85772</v>
      </c>
      <c r="C21" s="371" t="s">
        <v>173</v>
      </c>
      <c r="D21" s="372">
        <v>4646.42322</v>
      </c>
      <c r="E21" s="367">
        <v>402</v>
      </c>
      <c r="F21" s="367">
        <v>1533</v>
      </c>
      <c r="G21" s="367">
        <v>3200</v>
      </c>
      <c r="H21" s="368">
        <v>307.73</v>
      </c>
      <c r="I21" s="355">
        <v>2608</v>
      </c>
      <c r="J21" s="394">
        <v>1730.69322</v>
      </c>
      <c r="M21" s="395" t="s">
        <v>877</v>
      </c>
      <c r="N21" s="396">
        <v>7236691.95</v>
      </c>
    </row>
    <row r="22" ht="27" customHeight="1" spans="1:14">
      <c r="A22" s="376" t="s">
        <v>878</v>
      </c>
      <c r="B22" s="372">
        <v>16821</v>
      </c>
      <c r="C22" s="371" t="s">
        <v>174</v>
      </c>
      <c r="D22" s="372">
        <v>140</v>
      </c>
      <c r="E22" s="367">
        <v>81</v>
      </c>
      <c r="F22" s="367">
        <v>0</v>
      </c>
      <c r="G22" s="367">
        <v>17354</v>
      </c>
      <c r="H22" s="368">
        <v>140</v>
      </c>
      <c r="I22" s="355">
        <v>0</v>
      </c>
      <c r="J22" s="394">
        <v>0</v>
      </c>
      <c r="M22" s="395" t="s">
        <v>879</v>
      </c>
      <c r="N22" s="396">
        <v>258831486.44</v>
      </c>
    </row>
    <row r="23" ht="27" customHeight="1" spans="1:14">
      <c r="A23" s="376" t="s">
        <v>880</v>
      </c>
      <c r="B23" s="372">
        <v>863</v>
      </c>
      <c r="C23" s="371" t="s">
        <v>881</v>
      </c>
      <c r="D23" s="372">
        <v>1944.479195</v>
      </c>
      <c r="E23" s="367">
        <v>1810</v>
      </c>
      <c r="F23" s="367">
        <v>1336</v>
      </c>
      <c r="G23" s="367">
        <v>502</v>
      </c>
      <c r="H23" s="368">
        <v>1220.81</v>
      </c>
      <c r="I23" s="355"/>
      <c r="J23" s="394">
        <v>723.669195</v>
      </c>
      <c r="M23" s="395" t="s">
        <v>882</v>
      </c>
      <c r="N23" s="396">
        <v>3370000</v>
      </c>
    </row>
    <row r="24" ht="27" customHeight="1" spans="1:14">
      <c r="A24" s="376" t="s">
        <v>883</v>
      </c>
      <c r="B24" s="367">
        <v>10822</v>
      </c>
      <c r="C24" s="371" t="s">
        <v>884</v>
      </c>
      <c r="D24" s="372">
        <v>49787.148644</v>
      </c>
      <c r="E24" s="367">
        <v>22455</v>
      </c>
      <c r="F24" s="367">
        <v>12424</v>
      </c>
      <c r="G24" s="367">
        <v>10029</v>
      </c>
      <c r="H24" s="368">
        <v>18637</v>
      </c>
      <c r="I24" s="355">
        <v>5267</v>
      </c>
      <c r="J24" s="394">
        <v>25883.148644</v>
      </c>
      <c r="M24" s="395" t="s">
        <v>885</v>
      </c>
      <c r="N24" s="396">
        <v>54473402.61</v>
      </c>
    </row>
    <row r="25" ht="27" customHeight="1" spans="1:14">
      <c r="A25" s="376" t="s">
        <v>886</v>
      </c>
      <c r="B25" s="367">
        <v>48490</v>
      </c>
      <c r="C25" s="371" t="s">
        <v>887</v>
      </c>
      <c r="D25" s="372">
        <v>502.66</v>
      </c>
      <c r="E25" s="367">
        <v>631</v>
      </c>
      <c r="F25" s="367">
        <v>506</v>
      </c>
      <c r="G25" s="367"/>
      <c r="H25" s="368">
        <v>165.66</v>
      </c>
      <c r="I25" s="355"/>
      <c r="J25" s="394">
        <v>337</v>
      </c>
      <c r="M25" s="395" t="s">
        <v>888</v>
      </c>
      <c r="N25" s="396">
        <v>123750000</v>
      </c>
    </row>
    <row r="26" ht="27" customHeight="1" spans="1:14">
      <c r="A26" s="376" t="s">
        <v>889</v>
      </c>
      <c r="B26" s="367"/>
      <c r="C26" s="371" t="s">
        <v>890</v>
      </c>
      <c r="D26" s="372">
        <v>14324.800261</v>
      </c>
      <c r="E26" s="367">
        <v>10200</v>
      </c>
      <c r="F26" s="367">
        <v>8256</v>
      </c>
      <c r="G26" s="367"/>
      <c r="H26" s="368">
        <v>8694.46</v>
      </c>
      <c r="I26" s="355">
        <v>183</v>
      </c>
      <c r="J26" s="394">
        <v>5447.340261</v>
      </c>
      <c r="M26" s="395" t="s">
        <v>891</v>
      </c>
      <c r="N26" s="396">
        <v>1560000</v>
      </c>
    </row>
    <row r="27" ht="27" customHeight="1" spans="1:10">
      <c r="A27" s="376" t="s">
        <v>892</v>
      </c>
      <c r="B27" s="367">
        <v>8776</v>
      </c>
      <c r="C27" s="371" t="s">
        <v>893</v>
      </c>
      <c r="D27" s="372">
        <v>10000</v>
      </c>
      <c r="E27" s="367">
        <v>16000</v>
      </c>
      <c r="F27" s="367"/>
      <c r="G27" s="367"/>
      <c r="H27" s="368">
        <v>10000</v>
      </c>
      <c r="I27" s="355"/>
      <c r="J27" s="394">
        <v>0</v>
      </c>
    </row>
    <row r="28" ht="27" customHeight="1" spans="1:10">
      <c r="A28" s="378" t="s">
        <v>894</v>
      </c>
      <c r="B28" s="366">
        <f>SUM(B29:B32)</f>
        <v>613125.08</v>
      </c>
      <c r="C28" s="371" t="s">
        <v>180</v>
      </c>
      <c r="D28" s="372">
        <v>47416</v>
      </c>
      <c r="E28" s="367">
        <v>40153</v>
      </c>
      <c r="F28" s="367">
        <v>1</v>
      </c>
      <c r="G28" s="367"/>
      <c r="H28" s="368">
        <v>35041</v>
      </c>
      <c r="I28" s="355"/>
      <c r="J28" s="394">
        <v>12375</v>
      </c>
    </row>
    <row r="29" ht="27" customHeight="1" spans="1:10">
      <c r="A29" s="233" t="s">
        <v>112</v>
      </c>
      <c r="B29" s="372">
        <v>217817</v>
      </c>
      <c r="C29" s="378" t="s">
        <v>895</v>
      </c>
      <c r="D29" s="366">
        <f>SUM(D30:D31)</f>
        <v>117488</v>
      </c>
      <c r="E29" s="367">
        <f t="shared" ref="E29:F29" si="2">SUM(E30:E31)</f>
        <v>0</v>
      </c>
      <c r="F29" s="367">
        <f t="shared" si="2"/>
        <v>0</v>
      </c>
      <c r="G29" s="367"/>
      <c r="H29" s="368"/>
      <c r="I29" s="355"/>
      <c r="J29" s="355"/>
    </row>
    <row r="30" ht="27" customHeight="1" spans="1:10">
      <c r="A30" s="233" t="s">
        <v>896</v>
      </c>
      <c r="B30" s="372">
        <v>262505.08</v>
      </c>
      <c r="C30" s="233" t="s">
        <v>113</v>
      </c>
      <c r="D30" s="372">
        <v>67488</v>
      </c>
      <c r="E30" s="367"/>
      <c r="F30" s="367"/>
      <c r="G30" s="379"/>
      <c r="H30" s="380"/>
      <c r="I30" s="355"/>
      <c r="J30" s="355"/>
    </row>
    <row r="31" ht="27" customHeight="1" spans="1:10">
      <c r="A31" s="233" t="s">
        <v>897</v>
      </c>
      <c r="B31" s="372">
        <v>50000</v>
      </c>
      <c r="C31" s="233" t="s">
        <v>115</v>
      </c>
      <c r="D31" s="372">
        <v>50000</v>
      </c>
      <c r="E31" s="367"/>
      <c r="F31" s="367"/>
      <c r="G31" s="381"/>
      <c r="H31" s="380"/>
      <c r="I31" s="355"/>
      <c r="J31" s="355"/>
    </row>
    <row r="32" ht="27" customHeight="1" spans="1:10">
      <c r="A32" s="233" t="s">
        <v>898</v>
      </c>
      <c r="B32" s="372">
        <v>82803</v>
      </c>
      <c r="C32" s="382"/>
      <c r="D32" s="382"/>
      <c r="E32" s="379"/>
      <c r="F32" s="379"/>
      <c r="G32" s="367" t="e">
        <f>SUM(#REF!)</f>
        <v>#REF!</v>
      </c>
      <c r="H32" s="368"/>
      <c r="I32" s="355"/>
      <c r="J32" s="355"/>
    </row>
    <row r="33" ht="10.5" customHeight="1" spans="1:8">
      <c r="A33" s="234"/>
      <c r="B33" s="383"/>
      <c r="C33" s="384"/>
      <c r="D33" s="384"/>
      <c r="E33" s="385"/>
      <c r="F33" s="385"/>
      <c r="G33" s="386"/>
      <c r="H33" s="387"/>
    </row>
    <row r="34" ht="15" spans="1:8">
      <c r="A34" s="299" t="s">
        <v>899</v>
      </c>
      <c r="B34" s="299"/>
      <c r="C34" s="299"/>
      <c r="D34" s="299"/>
      <c r="E34" s="388"/>
      <c r="F34" s="388"/>
      <c r="G34" s="388"/>
      <c r="H34" s="299"/>
    </row>
    <row r="35" ht="15" spans="1:8">
      <c r="A35" s="299" t="s">
        <v>900</v>
      </c>
      <c r="B35" s="299"/>
      <c r="C35" s="299"/>
      <c r="D35" s="299"/>
      <c r="E35" s="299"/>
      <c r="F35" s="299"/>
      <c r="G35" s="299"/>
      <c r="H35" s="299"/>
    </row>
    <row r="36" ht="15" spans="1:8">
      <c r="A36" s="389" t="s">
        <v>901</v>
      </c>
      <c r="B36" s="390"/>
      <c r="C36" s="390"/>
      <c r="D36" s="390"/>
      <c r="E36" s="390"/>
      <c r="F36" s="390"/>
      <c r="G36" s="390"/>
      <c r="H36" s="390"/>
    </row>
    <row r="37" ht="15" spans="1:8">
      <c r="A37" s="389" t="s">
        <v>902</v>
      </c>
      <c r="B37" s="390"/>
      <c r="C37" s="390"/>
      <c r="D37" s="390"/>
      <c r="E37" s="390"/>
      <c r="F37" s="390"/>
      <c r="G37" s="390"/>
      <c r="H37" s="390"/>
    </row>
  </sheetData>
  <protectedRanges>
    <protectedRange sqref="B8:B33" name="区域1" securityDescriptor=""/>
  </protectedRanges>
  <mergeCells count="3">
    <mergeCell ref="A2:G2"/>
    <mergeCell ref="A34:G34"/>
    <mergeCell ref="A35:D35"/>
  </mergeCells>
  <pageMargins left="0.699305555555556" right="0.699305555555556" top="0.638888888888889" bottom="0.459027777777778" header="0.3" footer="0.3"/>
  <pageSetup paperSize="9" scale="76"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53"/>
  <sheetViews>
    <sheetView workbookViewId="0">
      <selection activeCell="B58" sqref="B58"/>
    </sheetView>
  </sheetViews>
  <sheetFormatPr defaultColWidth="9" defaultRowHeight="14.25" outlineLevelCol="1"/>
  <cols>
    <col min="2" max="2" width="88.125" customWidth="1"/>
  </cols>
  <sheetData>
    <row r="1" ht="58.5" customHeight="1" spans="2:2">
      <c r="B1" s="627" t="s">
        <v>2</v>
      </c>
    </row>
    <row r="2" ht="25.5" customHeight="1" spans="2:2">
      <c r="B2" s="628" t="s">
        <v>3</v>
      </c>
    </row>
    <row r="3" s="625" customFormat="1" ht="25.5" customHeight="1" spans="2:2">
      <c r="B3" s="629" t="s">
        <v>4</v>
      </c>
    </row>
    <row r="4" s="625" customFormat="1" ht="25.5" customHeight="1" spans="2:2">
      <c r="B4" s="630" t="s">
        <v>5</v>
      </c>
    </row>
    <row r="5" s="625" customFormat="1" ht="25.5" customHeight="1" spans="2:2">
      <c r="B5" s="630" t="s">
        <v>6</v>
      </c>
    </row>
    <row r="6" s="625" customFormat="1" ht="25.5" customHeight="1" spans="2:2">
      <c r="B6" s="630" t="s">
        <v>7</v>
      </c>
    </row>
    <row r="7" s="626" customFormat="1" ht="25.5" customHeight="1" spans="2:2">
      <c r="B7" s="631" t="s">
        <v>8</v>
      </c>
    </row>
    <row r="8" s="625" customFormat="1" ht="25.5" customHeight="1" spans="2:2">
      <c r="B8" s="630" t="s">
        <v>9</v>
      </c>
    </row>
    <row r="9" s="625" customFormat="1" ht="25.5" customHeight="1" spans="2:2">
      <c r="B9" s="630" t="s">
        <v>10</v>
      </c>
    </row>
    <row r="10" s="625" customFormat="1" ht="25.5" customHeight="1" spans="2:2">
      <c r="B10" s="629" t="s">
        <v>11</v>
      </c>
    </row>
    <row r="11" s="625" customFormat="1" ht="25.5" customHeight="1" spans="2:2">
      <c r="B11" s="630" t="s">
        <v>12</v>
      </c>
    </row>
    <row r="12" s="625" customFormat="1" ht="25.5" customHeight="1" spans="2:2">
      <c r="B12" s="630" t="s">
        <v>13</v>
      </c>
    </row>
    <row r="13" s="625" customFormat="1" ht="25.5" customHeight="1" spans="2:2">
      <c r="B13" s="630" t="s">
        <v>14</v>
      </c>
    </row>
    <row r="14" s="625" customFormat="1" ht="25.5" customHeight="1" spans="2:2">
      <c r="B14" s="630" t="s">
        <v>15</v>
      </c>
    </row>
    <row r="15" s="625" customFormat="1" ht="25.5" customHeight="1" spans="2:2">
      <c r="B15" s="630" t="s">
        <v>16</v>
      </c>
    </row>
    <row r="16" s="625" customFormat="1" ht="25.5" customHeight="1" spans="2:2">
      <c r="B16" s="630" t="s">
        <v>17</v>
      </c>
    </row>
    <row r="17" s="625" customFormat="1" ht="25.5" customHeight="1" spans="2:2">
      <c r="B17" s="629" t="s">
        <v>18</v>
      </c>
    </row>
    <row r="18" s="625" customFormat="1" ht="25.5" customHeight="1" spans="2:2">
      <c r="B18" s="630" t="s">
        <v>19</v>
      </c>
    </row>
    <row r="19" s="625" customFormat="1" ht="25.5" customHeight="1" spans="2:2">
      <c r="B19" s="630" t="s">
        <v>20</v>
      </c>
    </row>
    <row r="20" s="625" customFormat="1" ht="25.5" customHeight="1" spans="2:2">
      <c r="B20" s="630" t="s">
        <v>21</v>
      </c>
    </row>
    <row r="21" s="625" customFormat="1" ht="25.5" customHeight="1" spans="2:2">
      <c r="B21" s="629" t="s">
        <v>22</v>
      </c>
    </row>
    <row r="22" s="625" customFormat="1" ht="25.5" customHeight="1" spans="2:2">
      <c r="B22" s="630" t="s">
        <v>23</v>
      </c>
    </row>
    <row r="23" ht="25.5" customHeight="1" spans="2:2">
      <c r="B23" s="628" t="s">
        <v>24</v>
      </c>
    </row>
    <row r="24" ht="25.5" customHeight="1" spans="2:2">
      <c r="B24" s="629" t="s">
        <v>4</v>
      </c>
    </row>
    <row r="25" ht="25.5" customHeight="1" spans="2:2">
      <c r="B25" s="630" t="s">
        <v>25</v>
      </c>
    </row>
    <row r="26" ht="25.5" customHeight="1" spans="2:2">
      <c r="B26" s="630" t="s">
        <v>26</v>
      </c>
    </row>
    <row r="27" ht="25.5" customHeight="1" spans="2:2">
      <c r="B27" s="630" t="s">
        <v>27</v>
      </c>
    </row>
    <row r="28" ht="25.5" customHeight="1" spans="2:2">
      <c r="B28" s="630" t="s">
        <v>28</v>
      </c>
    </row>
    <row r="29" ht="46.5" customHeight="1" spans="2:2">
      <c r="B29" s="632" t="s">
        <v>29</v>
      </c>
    </row>
    <row r="30" ht="25.5" customHeight="1" spans="2:2">
      <c r="B30" s="630" t="s">
        <v>30</v>
      </c>
    </row>
    <row r="31" ht="25.5" customHeight="1" spans="2:2">
      <c r="B31" s="630" t="s">
        <v>31</v>
      </c>
    </row>
    <row r="32" ht="25.5" customHeight="1" spans="2:2">
      <c r="B32" s="630" t="s">
        <v>32</v>
      </c>
    </row>
    <row r="33" ht="25.5" customHeight="1" spans="2:2">
      <c r="B33" s="633" t="s">
        <v>33</v>
      </c>
    </row>
    <row r="34" ht="25.5" customHeight="1" spans="2:2">
      <c r="B34" s="629" t="s">
        <v>11</v>
      </c>
    </row>
    <row r="35" ht="25.5" customHeight="1" spans="2:2">
      <c r="B35" s="630" t="s">
        <v>34</v>
      </c>
    </row>
    <row r="36" ht="25.5" customHeight="1" spans="2:2">
      <c r="B36" s="630" t="s">
        <v>35</v>
      </c>
    </row>
    <row r="37" ht="25.5" customHeight="1" spans="2:2">
      <c r="B37" s="630" t="s">
        <v>36</v>
      </c>
    </row>
    <row r="38" ht="25.5" customHeight="1" spans="2:2">
      <c r="B38" s="630" t="s">
        <v>37</v>
      </c>
    </row>
    <row r="39" ht="25.5" customHeight="1" spans="2:2">
      <c r="B39" s="629" t="s">
        <v>18</v>
      </c>
    </row>
    <row r="40" ht="25.5" customHeight="1" spans="2:2">
      <c r="B40" s="630" t="s">
        <v>38</v>
      </c>
    </row>
    <row r="41" ht="25.5" customHeight="1" spans="2:2">
      <c r="B41" s="630" t="s">
        <v>39</v>
      </c>
    </row>
    <row r="42" ht="25.5" customHeight="1" spans="2:2">
      <c r="B42" s="630" t="s">
        <v>40</v>
      </c>
    </row>
    <row r="43" ht="25.5" customHeight="1" spans="2:2">
      <c r="B43" s="629" t="s">
        <v>22</v>
      </c>
    </row>
    <row r="44" ht="25.5" customHeight="1" spans="2:2">
      <c r="B44" s="630" t="s">
        <v>41</v>
      </c>
    </row>
    <row r="45" ht="25.5" customHeight="1" spans="2:2">
      <c r="B45" s="634" t="s">
        <v>42</v>
      </c>
    </row>
    <row r="46" ht="25.5" customHeight="1" spans="2:2">
      <c r="B46" s="633" t="s">
        <v>43</v>
      </c>
    </row>
    <row r="47" ht="25.5" customHeight="1" spans="2:2">
      <c r="B47" s="628" t="s">
        <v>44</v>
      </c>
    </row>
    <row r="48" ht="25.5" customHeight="1" spans="2:2">
      <c r="B48" s="635" t="s">
        <v>45</v>
      </c>
    </row>
    <row r="49" ht="25.5" customHeight="1" spans="2:2">
      <c r="B49" s="635" t="s">
        <v>46</v>
      </c>
    </row>
    <row r="50" ht="25.5" customHeight="1" spans="2:2">
      <c r="B50" s="635" t="s">
        <v>47</v>
      </c>
    </row>
    <row r="51" ht="25.5" customHeight="1" spans="1:2">
      <c r="A51" s="636"/>
      <c r="B51" s="637" t="s">
        <v>48</v>
      </c>
    </row>
    <row r="52" ht="25.5" customHeight="1" spans="2:2">
      <c r="B52" s="635" t="s">
        <v>49</v>
      </c>
    </row>
    <row r="53" ht="25.5" customHeight="1" spans="2:2">
      <c r="B53" s="635" t="s">
        <v>50</v>
      </c>
    </row>
  </sheetData>
  <pageMargins left="0.699305555555556" right="0.699305555555556" top="0.71875" bottom="0.70902777777777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AV29"/>
  <sheetViews>
    <sheetView showGridLines="0" showZeros="0" workbookViewId="0">
      <selection activeCell="L49" sqref="L49"/>
    </sheetView>
  </sheetViews>
  <sheetFormatPr defaultColWidth="6.75" defaultRowHeight="11.25"/>
  <cols>
    <col min="1" max="1" width="35.625" style="336" customWidth="1"/>
    <col min="2" max="3" width="15.625" style="336" customWidth="1"/>
    <col min="4" max="4" width="15.625" style="337" customWidth="1"/>
    <col min="5" max="10" width="9" style="336" customWidth="1"/>
    <col min="11" max="11" width="6.25" style="336" customWidth="1"/>
    <col min="12" max="48" width="9" style="336" customWidth="1"/>
    <col min="49" max="16384" width="6.75" style="336"/>
  </cols>
  <sheetData>
    <row r="1" ht="19.5" customHeight="1" spans="1:4">
      <c r="A1" s="322" t="s">
        <v>903</v>
      </c>
      <c r="B1" s="123"/>
      <c r="C1" s="123"/>
      <c r="D1" s="338"/>
    </row>
    <row r="2" ht="34.5" customHeight="1" spans="1:48">
      <c r="A2" s="190" t="s">
        <v>904</v>
      </c>
      <c r="B2" s="190"/>
      <c r="C2" s="190"/>
      <c r="D2" s="190"/>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c r="AT2" s="339"/>
      <c r="AU2" s="339"/>
      <c r="AV2" s="339"/>
    </row>
    <row r="3" ht="19.5" customHeight="1" spans="1:48">
      <c r="A3" s="125"/>
      <c r="B3" s="126"/>
      <c r="C3" s="127" t="s">
        <v>124</v>
      </c>
      <c r="D3" s="340" t="s">
        <v>125</v>
      </c>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41"/>
      <c r="AP3" s="341"/>
      <c r="AQ3" s="341"/>
      <c r="AR3" s="341"/>
      <c r="AS3" s="341"/>
      <c r="AT3" s="341"/>
      <c r="AU3" s="341"/>
      <c r="AV3" s="341"/>
    </row>
    <row r="4" s="334" customFormat="1" ht="50.25" customHeight="1" spans="1:48">
      <c r="A4" s="130" t="s">
        <v>701</v>
      </c>
      <c r="B4" s="130" t="s">
        <v>603</v>
      </c>
      <c r="C4" s="131" t="s">
        <v>905</v>
      </c>
      <c r="D4" s="342" t="s">
        <v>906</v>
      </c>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343"/>
      <c r="AO4" s="343"/>
      <c r="AP4" s="343"/>
      <c r="AQ4" s="343"/>
      <c r="AR4" s="343"/>
      <c r="AS4" s="343"/>
      <c r="AT4" s="343"/>
      <c r="AU4" s="343"/>
      <c r="AV4" s="352"/>
    </row>
    <row r="5" s="334" customFormat="1" ht="21.95" customHeight="1" spans="1:48">
      <c r="A5" s="130" t="s">
        <v>703</v>
      </c>
      <c r="B5" s="198">
        <f>B6+B22</f>
        <v>401574</v>
      </c>
      <c r="C5" s="134">
        <f>C6+C22</f>
        <v>421051</v>
      </c>
      <c r="D5" s="135">
        <f>C5/B5</f>
        <v>1.0485016460229</v>
      </c>
      <c r="E5" s="343"/>
      <c r="F5" s="343"/>
      <c r="G5" s="343"/>
      <c r="H5" s="343"/>
      <c r="I5" s="343"/>
      <c r="J5" s="343"/>
      <c r="K5" s="346"/>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c r="AM5" s="343"/>
      <c r="AN5" s="343"/>
      <c r="AO5" s="343"/>
      <c r="AP5" s="343"/>
      <c r="AQ5" s="343"/>
      <c r="AR5" s="343"/>
      <c r="AS5" s="343"/>
      <c r="AT5" s="343"/>
      <c r="AU5" s="343"/>
      <c r="AV5" s="352"/>
    </row>
    <row r="6" s="335" customFormat="1" ht="21.95" customHeight="1" spans="1:48">
      <c r="A6" s="344" t="s">
        <v>907</v>
      </c>
      <c r="B6" s="345">
        <f>SUM(B7:B21)</f>
        <v>312457</v>
      </c>
      <c r="C6" s="345">
        <f>SUM(C7:C21)</f>
        <v>335279</v>
      </c>
      <c r="D6" s="135">
        <f t="shared" ref="D6:D29" si="0">C6/B6</f>
        <v>1.07304045036597</v>
      </c>
      <c r="E6" s="346"/>
      <c r="F6" s="346"/>
      <c r="G6" s="346"/>
      <c r="H6" s="346"/>
      <c r="I6" s="346"/>
      <c r="J6" s="346"/>
      <c r="K6" s="351"/>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c r="AL6" s="346"/>
      <c r="AM6" s="346"/>
      <c r="AN6" s="346"/>
      <c r="AO6" s="346"/>
      <c r="AP6" s="346"/>
      <c r="AQ6" s="346"/>
      <c r="AR6" s="346"/>
      <c r="AS6" s="346"/>
      <c r="AT6" s="346"/>
      <c r="AU6" s="346"/>
      <c r="AV6" s="346"/>
    </row>
    <row r="7" ht="21.95" customHeight="1" spans="1:4">
      <c r="A7" s="136" t="s">
        <v>850</v>
      </c>
      <c r="B7" s="347">
        <v>66699</v>
      </c>
      <c r="C7" s="119">
        <v>60773</v>
      </c>
      <c r="D7" s="348">
        <f t="shared" si="0"/>
        <v>0.911153090750986</v>
      </c>
    </row>
    <row r="8" ht="21.95" customHeight="1" spans="1:4">
      <c r="A8" s="136" t="s">
        <v>852</v>
      </c>
      <c r="B8" s="347">
        <v>38191</v>
      </c>
      <c r="C8" s="119">
        <v>31771</v>
      </c>
      <c r="D8" s="348">
        <f t="shared" si="0"/>
        <v>0.831897567489723</v>
      </c>
    </row>
    <row r="9" ht="21.95" customHeight="1" spans="1:4">
      <c r="A9" s="136" t="s">
        <v>854</v>
      </c>
      <c r="B9" s="347">
        <v>13488</v>
      </c>
      <c r="C9" s="119">
        <v>9960</v>
      </c>
      <c r="D9" s="348">
        <f t="shared" si="0"/>
        <v>0.738434163701068</v>
      </c>
    </row>
    <row r="10" ht="21.95" customHeight="1" spans="1:4">
      <c r="A10" s="136" t="s">
        <v>856</v>
      </c>
      <c r="B10" s="347">
        <v>117</v>
      </c>
      <c r="C10" s="119">
        <v>64</v>
      </c>
      <c r="D10" s="348">
        <f t="shared" si="0"/>
        <v>0.547008547008547</v>
      </c>
    </row>
    <row r="11" ht="21.95" customHeight="1" spans="1:4">
      <c r="A11" s="136" t="s">
        <v>908</v>
      </c>
      <c r="B11" s="347">
        <v>12824</v>
      </c>
      <c r="C11" s="119">
        <v>11701</v>
      </c>
      <c r="D11" s="348">
        <f t="shared" si="0"/>
        <v>0.912429819089208</v>
      </c>
    </row>
    <row r="12" ht="21.95" customHeight="1" spans="1:4">
      <c r="A12" s="136" t="s">
        <v>909</v>
      </c>
      <c r="B12" s="347">
        <v>12976</v>
      </c>
      <c r="C12" s="119">
        <v>6983</v>
      </c>
      <c r="D12" s="348">
        <f t="shared" si="0"/>
        <v>0.538147348951911</v>
      </c>
    </row>
    <row r="13" ht="21.95" customHeight="1" spans="1:4">
      <c r="A13" s="136" t="s">
        <v>910</v>
      </c>
      <c r="B13" s="347">
        <v>9921</v>
      </c>
      <c r="C13" s="119">
        <v>9337</v>
      </c>
      <c r="D13" s="348">
        <f t="shared" si="0"/>
        <v>0.941134966233243</v>
      </c>
    </row>
    <row r="14" ht="21.95" customHeight="1" spans="1:4">
      <c r="A14" s="136" t="s">
        <v>911</v>
      </c>
      <c r="B14" s="347">
        <v>22136</v>
      </c>
      <c r="C14" s="119">
        <v>26317</v>
      </c>
      <c r="D14" s="348">
        <f t="shared" si="0"/>
        <v>1.18887784604265</v>
      </c>
    </row>
    <row r="15" ht="21.95" customHeight="1" spans="1:4">
      <c r="A15" s="136" t="s">
        <v>912</v>
      </c>
      <c r="B15" s="347">
        <v>38465</v>
      </c>
      <c r="C15" s="119">
        <v>76989</v>
      </c>
      <c r="D15" s="348">
        <f t="shared" si="0"/>
        <v>2.00153386195242</v>
      </c>
    </row>
    <row r="16" ht="21.95" customHeight="1" spans="1:4">
      <c r="A16" s="136" t="s">
        <v>913</v>
      </c>
      <c r="B16" s="347">
        <v>391</v>
      </c>
      <c r="C16" s="119">
        <v>6782</v>
      </c>
      <c r="D16" s="348">
        <f t="shared" si="0"/>
        <v>17.3452685421995</v>
      </c>
    </row>
    <row r="17" ht="21.95" customHeight="1" spans="1:4">
      <c r="A17" s="136" t="s">
        <v>914</v>
      </c>
      <c r="B17" s="347">
        <v>96858</v>
      </c>
      <c r="C17" s="119">
        <v>94456</v>
      </c>
      <c r="D17" s="348">
        <f t="shared" si="0"/>
        <v>0.975200809432365</v>
      </c>
    </row>
    <row r="18" ht="21.95" customHeight="1" spans="1:4">
      <c r="A18" s="136" t="s">
        <v>915</v>
      </c>
      <c r="B18" s="347"/>
      <c r="C18" s="119"/>
      <c r="D18" s="348"/>
    </row>
    <row r="19" ht="21.95" customHeight="1" spans="1:4">
      <c r="A19" s="136" t="s">
        <v>916</v>
      </c>
      <c r="B19" s="347">
        <v>216</v>
      </c>
      <c r="C19" s="119">
        <v>146</v>
      </c>
      <c r="D19" s="348">
        <f t="shared" si="0"/>
        <v>0.675925925925926</v>
      </c>
    </row>
    <row r="20" ht="21.95" customHeight="1" spans="1:4">
      <c r="A20" s="136" t="s">
        <v>917</v>
      </c>
      <c r="B20" s="347"/>
      <c r="C20" s="119"/>
      <c r="D20" s="348"/>
    </row>
    <row r="21" ht="21.95" customHeight="1" spans="1:4">
      <c r="A21" s="136" t="s">
        <v>918</v>
      </c>
      <c r="B21" s="347">
        <v>175</v>
      </c>
      <c r="C21" s="119"/>
      <c r="D21" s="348">
        <f t="shared" si="0"/>
        <v>0</v>
      </c>
    </row>
    <row r="22" ht="21.95" customHeight="1" spans="1:4">
      <c r="A22" s="344" t="s">
        <v>919</v>
      </c>
      <c r="B22" s="349">
        <f>SUM(B23:B29)</f>
        <v>89117</v>
      </c>
      <c r="C22" s="350">
        <f>SUM(C23:C29)</f>
        <v>85772</v>
      </c>
      <c r="D22" s="135">
        <f t="shared" si="0"/>
        <v>0.962465074003838</v>
      </c>
    </row>
    <row r="23" ht="21.95" customHeight="1" spans="1:4">
      <c r="A23" s="136" t="s">
        <v>920</v>
      </c>
      <c r="B23" s="347">
        <v>12967</v>
      </c>
      <c r="C23" s="119">
        <v>16821</v>
      </c>
      <c r="D23" s="348">
        <f t="shared" si="0"/>
        <v>1.29721600987121</v>
      </c>
    </row>
    <row r="24" ht="21.95" customHeight="1" spans="1:4">
      <c r="A24" s="136" t="s">
        <v>921</v>
      </c>
      <c r="B24" s="347">
        <v>838</v>
      </c>
      <c r="C24" s="119">
        <v>863</v>
      </c>
      <c r="D24" s="348">
        <f t="shared" si="0"/>
        <v>1.02983293556086</v>
      </c>
    </row>
    <row r="25" ht="21.95" customHeight="1" spans="1:4">
      <c r="A25" s="136" t="s">
        <v>922</v>
      </c>
      <c r="B25" s="347">
        <v>11199</v>
      </c>
      <c r="C25" s="119">
        <v>10822</v>
      </c>
      <c r="D25" s="348">
        <f t="shared" si="0"/>
        <v>0.966336280025002</v>
      </c>
    </row>
    <row r="26" ht="21.95" customHeight="1" spans="1:4">
      <c r="A26" s="136" t="s">
        <v>923</v>
      </c>
      <c r="B26" s="347">
        <v>62427</v>
      </c>
      <c r="C26" s="119">
        <v>48490</v>
      </c>
      <c r="D26" s="348">
        <f t="shared" si="0"/>
        <v>0.776747240777228</v>
      </c>
    </row>
    <row r="27" ht="21.95" customHeight="1" spans="1:4">
      <c r="A27" s="136" t="s">
        <v>924</v>
      </c>
      <c r="B27" s="347"/>
      <c r="C27" s="119"/>
      <c r="D27" s="348"/>
    </row>
    <row r="28" ht="21.95" customHeight="1" spans="1:4">
      <c r="A28" s="136" t="s">
        <v>925</v>
      </c>
      <c r="B28" s="347">
        <v>105</v>
      </c>
      <c r="C28" s="119"/>
      <c r="D28" s="348"/>
    </row>
    <row r="29" ht="21.95" customHeight="1" spans="1:4">
      <c r="A29" s="136" t="s">
        <v>926</v>
      </c>
      <c r="B29" s="347">
        <v>1581</v>
      </c>
      <c r="C29" s="119">
        <v>8776</v>
      </c>
      <c r="D29" s="348">
        <f t="shared" si="0"/>
        <v>5.55091714104997</v>
      </c>
    </row>
  </sheetData>
  <sheetProtection formatCells="0" formatColumns="0" formatRows="0"/>
  <mergeCells count="1">
    <mergeCell ref="A2:D2"/>
  </mergeCells>
  <printOptions horizontalCentered="1"/>
  <pageMargins left="0.707638888888889" right="0.707638888888889" top="0.609027777777778" bottom="0.429166666666667" header="0.313888888888889" footer="0.313888888888889"/>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X31"/>
  <sheetViews>
    <sheetView showGridLines="0" showZeros="0" workbookViewId="0">
      <selection activeCell="K17" sqref="K17"/>
    </sheetView>
  </sheetViews>
  <sheetFormatPr defaultColWidth="6.75" defaultRowHeight="12"/>
  <cols>
    <col min="1" max="1" width="30.625" style="105" customWidth="1"/>
    <col min="2" max="3" width="13.625" style="105" customWidth="1"/>
    <col min="4" max="5" width="13.625" style="321" customWidth="1"/>
    <col min="6" max="24" width="9" style="105" customWidth="1"/>
    <col min="25" max="16384" width="6.75" style="105"/>
  </cols>
  <sheetData>
    <row r="1" ht="19.5" customHeight="1" spans="1:2">
      <c r="A1" s="322" t="s">
        <v>927</v>
      </c>
      <c r="B1" s="104"/>
    </row>
    <row r="2" ht="31.5" customHeight="1" spans="1:24">
      <c r="A2" s="106" t="s">
        <v>928</v>
      </c>
      <c r="B2" s="106"/>
      <c r="C2" s="106"/>
      <c r="D2" s="106"/>
      <c r="E2" s="106"/>
      <c r="F2" s="107"/>
      <c r="G2" s="107"/>
      <c r="H2" s="107"/>
      <c r="I2" s="107"/>
      <c r="J2" s="107"/>
      <c r="K2" s="107"/>
      <c r="L2" s="107"/>
      <c r="M2" s="107"/>
      <c r="N2" s="107"/>
      <c r="O2" s="107"/>
      <c r="P2" s="107"/>
      <c r="Q2" s="107"/>
      <c r="R2" s="107"/>
      <c r="S2" s="107"/>
      <c r="T2" s="107"/>
      <c r="U2" s="107"/>
      <c r="V2" s="107"/>
      <c r="W2" s="107"/>
      <c r="X2" s="107"/>
    </row>
    <row r="3" s="104" customFormat="1" ht="19.5" customHeight="1" spans="1:24">
      <c r="A3" s="108"/>
      <c r="B3" s="108"/>
      <c r="C3" s="109"/>
      <c r="D3" s="323"/>
      <c r="E3" s="324" t="s">
        <v>125</v>
      </c>
      <c r="F3" s="111"/>
      <c r="G3" s="111"/>
      <c r="H3" s="111"/>
      <c r="I3" s="111"/>
      <c r="J3" s="111"/>
      <c r="K3" s="111"/>
      <c r="L3" s="111"/>
      <c r="M3" s="111"/>
      <c r="N3" s="111"/>
      <c r="O3" s="111"/>
      <c r="P3" s="111"/>
      <c r="Q3" s="111"/>
      <c r="R3" s="111"/>
      <c r="S3" s="111"/>
      <c r="T3" s="111"/>
      <c r="U3" s="111"/>
      <c r="V3" s="111"/>
      <c r="W3" s="111"/>
      <c r="X3" s="111"/>
    </row>
    <row r="4" s="104" customFormat="1" ht="24" customHeight="1" spans="1:24">
      <c r="A4" s="325" t="s">
        <v>126</v>
      </c>
      <c r="B4" s="326" t="s">
        <v>929</v>
      </c>
      <c r="C4" s="327"/>
      <c r="D4" s="327"/>
      <c r="E4" s="328"/>
      <c r="F4" s="111"/>
      <c r="G4" s="111"/>
      <c r="H4" s="111"/>
      <c r="I4" s="111"/>
      <c r="J4" s="111"/>
      <c r="K4" s="111"/>
      <c r="L4" s="111"/>
      <c r="M4" s="111"/>
      <c r="N4" s="111"/>
      <c r="O4" s="111"/>
      <c r="P4" s="111"/>
      <c r="Q4" s="111"/>
      <c r="R4" s="111"/>
      <c r="S4" s="111"/>
      <c r="T4" s="111"/>
      <c r="U4" s="111"/>
      <c r="V4" s="111"/>
      <c r="W4" s="111"/>
      <c r="X4" s="120"/>
    </row>
    <row r="5" s="104" customFormat="1" ht="30" spans="1:24">
      <c r="A5" s="329"/>
      <c r="B5" s="112" t="s">
        <v>930</v>
      </c>
      <c r="C5" s="113" t="s">
        <v>931</v>
      </c>
      <c r="D5" s="330" t="s">
        <v>932</v>
      </c>
      <c r="E5" s="330" t="s">
        <v>933</v>
      </c>
      <c r="F5" s="111"/>
      <c r="G5" s="111"/>
      <c r="H5" s="111"/>
      <c r="I5" s="111"/>
      <c r="J5" s="111"/>
      <c r="K5" s="111"/>
      <c r="L5" s="111"/>
      <c r="M5" s="111"/>
      <c r="N5" s="111"/>
      <c r="O5" s="111"/>
      <c r="P5" s="111"/>
      <c r="Q5" s="111"/>
      <c r="R5" s="111"/>
      <c r="S5" s="111"/>
      <c r="T5" s="111"/>
      <c r="U5" s="111"/>
      <c r="V5" s="111"/>
      <c r="W5" s="111"/>
      <c r="X5" s="120"/>
    </row>
    <row r="6" s="104" customFormat="1" ht="21.95" customHeight="1" spans="1:5">
      <c r="A6" s="331" t="s">
        <v>934</v>
      </c>
      <c r="B6" s="332">
        <f>SUM(C6:E6)</f>
        <v>916687.018176</v>
      </c>
      <c r="C6" s="333">
        <f>SUM(C7:C31)</f>
        <v>713244.270354</v>
      </c>
      <c r="D6" s="333">
        <f>SUM(D7:D31)</f>
        <v>120640</v>
      </c>
      <c r="E6" s="333">
        <f>SUM(E7:E31)</f>
        <v>82802.747822</v>
      </c>
    </row>
    <row r="7" s="104" customFormat="1" ht="21.95" customHeight="1" spans="1:24">
      <c r="A7" s="116" t="s">
        <v>935</v>
      </c>
      <c r="B7" s="332">
        <v>67046.740206</v>
      </c>
      <c r="C7" s="305">
        <v>66298</v>
      </c>
      <c r="D7" s="305">
        <v>388</v>
      </c>
      <c r="E7" s="305">
        <v>360.740206</v>
      </c>
      <c r="F7" s="111"/>
      <c r="G7" s="111"/>
      <c r="H7" s="111"/>
      <c r="I7" s="111"/>
      <c r="J7" s="111"/>
      <c r="K7" s="111"/>
      <c r="L7" s="111"/>
      <c r="M7" s="111"/>
      <c r="N7" s="111"/>
      <c r="O7" s="111"/>
      <c r="P7" s="111"/>
      <c r="Q7" s="111"/>
      <c r="R7" s="111"/>
      <c r="S7" s="111"/>
      <c r="T7" s="111"/>
      <c r="U7" s="111"/>
      <c r="V7" s="111"/>
      <c r="W7" s="111"/>
      <c r="X7" s="111"/>
    </row>
    <row r="8" s="104" customFormat="1" ht="21.95" customHeight="1" spans="1:24">
      <c r="A8" s="116" t="s">
        <v>936</v>
      </c>
      <c r="B8" s="332"/>
      <c r="C8" s="305"/>
      <c r="D8" s="305"/>
      <c r="E8" s="305"/>
      <c r="F8" s="111"/>
      <c r="G8" s="111"/>
      <c r="H8" s="111"/>
      <c r="I8" s="111"/>
      <c r="J8" s="111"/>
      <c r="K8" s="111"/>
      <c r="L8" s="111"/>
      <c r="M8" s="111"/>
      <c r="N8" s="111"/>
      <c r="O8" s="111"/>
      <c r="P8" s="111"/>
      <c r="Q8" s="111"/>
      <c r="R8" s="111"/>
      <c r="S8" s="111"/>
      <c r="T8" s="111"/>
      <c r="U8" s="111"/>
      <c r="V8" s="111"/>
      <c r="W8" s="111"/>
      <c r="X8" s="111"/>
    </row>
    <row r="9" s="104" customFormat="1" ht="21.95" customHeight="1" spans="1:24">
      <c r="A9" s="116" t="s">
        <v>937</v>
      </c>
      <c r="B9" s="332">
        <v>10375.5</v>
      </c>
      <c r="C9" s="305">
        <v>930.5</v>
      </c>
      <c r="D9" s="305">
        <v>8988</v>
      </c>
      <c r="E9" s="305">
        <v>457</v>
      </c>
      <c r="F9" s="111"/>
      <c r="G9" s="111"/>
      <c r="H9" s="111"/>
      <c r="I9" s="111"/>
      <c r="J9" s="111"/>
      <c r="K9" s="111"/>
      <c r="L9" s="111"/>
      <c r="M9" s="111"/>
      <c r="N9" s="111"/>
      <c r="O9" s="111"/>
      <c r="P9" s="111"/>
      <c r="Q9" s="111"/>
      <c r="R9" s="111"/>
      <c r="S9" s="111"/>
      <c r="T9" s="111"/>
      <c r="U9" s="111"/>
      <c r="V9" s="111"/>
      <c r="W9" s="111"/>
      <c r="X9" s="111"/>
    </row>
    <row r="10" s="104" customFormat="1" ht="21.95" customHeight="1" spans="1:24">
      <c r="A10" s="116" t="s">
        <v>938</v>
      </c>
      <c r="B10" s="332">
        <v>61044.873287</v>
      </c>
      <c r="C10" s="305">
        <v>58223.66</v>
      </c>
      <c r="D10" s="305">
        <v>2666</v>
      </c>
      <c r="E10" s="305">
        <v>155.213287</v>
      </c>
      <c r="F10" s="111"/>
      <c r="G10" s="111"/>
      <c r="H10" s="111"/>
      <c r="I10" s="111"/>
      <c r="J10" s="111"/>
      <c r="K10" s="111"/>
      <c r="L10" s="111"/>
      <c r="M10" s="111"/>
      <c r="N10" s="111"/>
      <c r="O10" s="111"/>
      <c r="P10" s="111"/>
      <c r="Q10" s="111"/>
      <c r="R10" s="111"/>
      <c r="S10" s="111"/>
      <c r="T10" s="111"/>
      <c r="U10" s="111"/>
      <c r="V10" s="111"/>
      <c r="W10" s="111"/>
      <c r="X10" s="111"/>
    </row>
    <row r="11" s="104" customFormat="1" ht="21.95" customHeight="1" spans="1:24">
      <c r="A11" s="116" t="s">
        <v>939</v>
      </c>
      <c r="B11" s="332">
        <v>213575.916823</v>
      </c>
      <c r="C11" s="305">
        <v>192225.6</v>
      </c>
      <c r="D11" s="305">
        <v>18869</v>
      </c>
      <c r="E11" s="305">
        <v>2481.316823</v>
      </c>
      <c r="F11" s="111"/>
      <c r="G11" s="111"/>
      <c r="H11" s="111"/>
      <c r="I11" s="111"/>
      <c r="J11" s="111"/>
      <c r="K11" s="111"/>
      <c r="L11" s="111"/>
      <c r="M11" s="111"/>
      <c r="N11" s="111"/>
      <c r="O11" s="111"/>
      <c r="P11" s="111"/>
      <c r="Q11" s="111"/>
      <c r="R11" s="111"/>
      <c r="S11" s="111"/>
      <c r="T11" s="111"/>
      <c r="U11" s="111"/>
      <c r="V11" s="111"/>
      <c r="W11" s="111"/>
      <c r="X11" s="111"/>
    </row>
    <row r="12" s="104" customFormat="1" ht="21.95" customHeight="1" spans="1:24">
      <c r="A12" s="116" t="s">
        <v>940</v>
      </c>
      <c r="B12" s="332">
        <v>4168.830354</v>
      </c>
      <c r="C12" s="305">
        <v>1921.410354</v>
      </c>
      <c r="D12" s="305">
        <v>324</v>
      </c>
      <c r="E12" s="305">
        <v>1923.42</v>
      </c>
      <c r="F12" s="111"/>
      <c r="G12" s="111"/>
      <c r="H12" s="111"/>
      <c r="I12" s="111"/>
      <c r="J12" s="111"/>
      <c r="K12" s="111"/>
      <c r="L12" s="111"/>
      <c r="M12" s="111"/>
      <c r="N12" s="111"/>
      <c r="O12" s="111"/>
      <c r="P12" s="111"/>
      <c r="Q12" s="111"/>
      <c r="R12" s="111"/>
      <c r="S12" s="111"/>
      <c r="T12" s="111"/>
      <c r="U12" s="111"/>
      <c r="V12" s="111"/>
      <c r="W12" s="111"/>
      <c r="X12" s="111"/>
    </row>
    <row r="13" s="104" customFormat="1" ht="21.95" customHeight="1" spans="1:24">
      <c r="A13" s="116" t="s">
        <v>941</v>
      </c>
      <c r="B13" s="332">
        <v>12268.389085</v>
      </c>
      <c r="C13" s="305">
        <v>10935</v>
      </c>
      <c r="D13" s="305">
        <v>663</v>
      </c>
      <c r="E13" s="305">
        <v>670.389085</v>
      </c>
      <c r="F13" s="111"/>
      <c r="G13" s="111"/>
      <c r="H13" s="111"/>
      <c r="I13" s="111"/>
      <c r="J13" s="111"/>
      <c r="K13" s="111"/>
      <c r="L13" s="111"/>
      <c r="M13" s="111"/>
      <c r="N13" s="111"/>
      <c r="O13" s="111"/>
      <c r="P13" s="111"/>
      <c r="Q13" s="111"/>
      <c r="R13" s="111"/>
      <c r="S13" s="111"/>
      <c r="T13" s="111"/>
      <c r="U13" s="111"/>
      <c r="V13" s="111"/>
      <c r="W13" s="111"/>
      <c r="X13" s="111"/>
    </row>
    <row r="14" s="104" customFormat="1" ht="21.95" customHeight="1" spans="1:24">
      <c r="A14" s="116" t="s">
        <v>942</v>
      </c>
      <c r="B14" s="332">
        <v>162726.08637</v>
      </c>
      <c r="C14" s="305">
        <v>109807</v>
      </c>
      <c r="D14" s="305">
        <v>40482</v>
      </c>
      <c r="E14" s="305">
        <v>12437.08637</v>
      </c>
      <c r="F14" s="111"/>
      <c r="G14" s="111"/>
      <c r="H14" s="111"/>
      <c r="I14" s="111"/>
      <c r="J14" s="111"/>
      <c r="K14" s="111"/>
      <c r="L14" s="111"/>
      <c r="M14" s="111"/>
      <c r="N14" s="111"/>
      <c r="O14" s="111"/>
      <c r="P14" s="111"/>
      <c r="Q14" s="111"/>
      <c r="R14" s="111"/>
      <c r="S14" s="111"/>
      <c r="T14" s="111"/>
      <c r="U14" s="111"/>
      <c r="V14" s="111"/>
      <c r="W14" s="111"/>
      <c r="X14" s="111"/>
    </row>
    <row r="15" s="104" customFormat="1" ht="21.95" customHeight="1" spans="1:24">
      <c r="A15" s="116" t="s">
        <v>943</v>
      </c>
      <c r="B15" s="332">
        <v>56621.04048</v>
      </c>
      <c r="C15" s="305">
        <v>39892</v>
      </c>
      <c r="D15" s="305">
        <v>14772</v>
      </c>
      <c r="E15" s="305">
        <v>1957.04048</v>
      </c>
      <c r="F15" s="111"/>
      <c r="G15" s="111"/>
      <c r="H15" s="111"/>
      <c r="I15" s="111"/>
      <c r="J15" s="111"/>
      <c r="K15" s="111"/>
      <c r="L15" s="111"/>
      <c r="M15" s="111"/>
      <c r="N15" s="111"/>
      <c r="O15" s="111"/>
      <c r="P15" s="111"/>
      <c r="Q15" s="111"/>
      <c r="R15" s="111"/>
      <c r="S15" s="111"/>
      <c r="T15" s="111"/>
      <c r="U15" s="111"/>
      <c r="V15" s="111"/>
      <c r="W15" s="111"/>
      <c r="X15" s="111"/>
    </row>
    <row r="16" s="104" customFormat="1" ht="21.95" customHeight="1" spans="1:24">
      <c r="A16" s="116" t="s">
        <v>944</v>
      </c>
      <c r="B16" s="332">
        <v>13831.094068</v>
      </c>
      <c r="C16" s="305">
        <v>8589.31</v>
      </c>
      <c r="D16" s="305">
        <v>604</v>
      </c>
      <c r="E16" s="305">
        <v>4637.784068</v>
      </c>
      <c r="F16" s="111"/>
      <c r="G16" s="111"/>
      <c r="H16" s="111"/>
      <c r="I16" s="111"/>
      <c r="J16" s="111"/>
      <c r="K16" s="111"/>
      <c r="L16" s="111"/>
      <c r="M16" s="111"/>
      <c r="N16" s="111"/>
      <c r="O16" s="111"/>
      <c r="P16" s="111"/>
      <c r="Q16" s="111"/>
      <c r="R16" s="111"/>
      <c r="S16" s="111"/>
      <c r="T16" s="111"/>
      <c r="U16" s="111"/>
      <c r="V16" s="111"/>
      <c r="W16" s="111"/>
      <c r="X16" s="111"/>
    </row>
    <row r="17" s="104" customFormat="1" ht="21.95" customHeight="1" spans="1:24">
      <c r="A17" s="116" t="s">
        <v>945</v>
      </c>
      <c r="B17" s="332">
        <v>137293.477861</v>
      </c>
      <c r="C17" s="305">
        <v>129105.27</v>
      </c>
      <c r="D17" s="305">
        <v>5649</v>
      </c>
      <c r="E17" s="305">
        <v>2539.207861</v>
      </c>
      <c r="F17" s="111"/>
      <c r="G17" s="111"/>
      <c r="H17" s="111"/>
      <c r="I17" s="111"/>
      <c r="J17" s="111"/>
      <c r="K17" s="111"/>
      <c r="L17" s="111"/>
      <c r="M17" s="111"/>
      <c r="N17" s="111"/>
      <c r="O17" s="111"/>
      <c r="P17" s="111"/>
      <c r="Q17" s="111"/>
      <c r="R17" s="111"/>
      <c r="S17" s="111"/>
      <c r="T17" s="111"/>
      <c r="U17" s="111"/>
      <c r="V17" s="111"/>
      <c r="W17" s="111"/>
      <c r="X17" s="111"/>
    </row>
    <row r="18" s="104" customFormat="1" ht="21.95" customHeight="1" spans="1:24">
      <c r="A18" s="116" t="s">
        <v>946</v>
      </c>
      <c r="B18" s="332">
        <v>20768.96568</v>
      </c>
      <c r="C18" s="305">
        <v>5380.29</v>
      </c>
      <c r="D18" s="305">
        <v>8980</v>
      </c>
      <c r="E18" s="305">
        <v>6408.67568</v>
      </c>
      <c r="F18" s="111"/>
      <c r="G18" s="111"/>
      <c r="H18" s="111"/>
      <c r="I18" s="111"/>
      <c r="J18" s="111"/>
      <c r="K18" s="111"/>
      <c r="L18" s="111"/>
      <c r="M18" s="111"/>
      <c r="N18" s="111"/>
      <c r="O18" s="111"/>
      <c r="P18" s="111"/>
      <c r="Q18" s="111"/>
      <c r="R18" s="111"/>
      <c r="S18" s="111"/>
      <c r="T18" s="111"/>
      <c r="U18" s="111"/>
      <c r="V18" s="111"/>
      <c r="W18" s="111"/>
      <c r="X18" s="111"/>
    </row>
    <row r="19" s="104" customFormat="1" ht="21.95" customHeight="1" spans="1:24">
      <c r="A19" s="116" t="s">
        <v>947</v>
      </c>
      <c r="B19" s="332">
        <v>16887.032642</v>
      </c>
      <c r="C19" s="305">
        <v>12296.21</v>
      </c>
      <c r="D19" s="305">
        <v>4197</v>
      </c>
      <c r="E19" s="305">
        <v>393.822642</v>
      </c>
      <c r="F19" s="111"/>
      <c r="G19" s="111"/>
      <c r="H19" s="111"/>
      <c r="I19" s="111"/>
      <c r="J19" s="111"/>
      <c r="K19" s="111"/>
      <c r="L19" s="111"/>
      <c r="M19" s="111"/>
      <c r="N19" s="111"/>
      <c r="O19" s="111"/>
      <c r="P19" s="111"/>
      <c r="Q19" s="111"/>
      <c r="R19" s="111"/>
      <c r="S19" s="111"/>
      <c r="T19" s="111"/>
      <c r="U19" s="111"/>
      <c r="V19" s="111"/>
      <c r="W19" s="111"/>
      <c r="X19" s="111"/>
    </row>
    <row r="20" s="104" customFormat="1" ht="21.95" customHeight="1" spans="1:24">
      <c r="A20" s="116" t="s">
        <v>948</v>
      </c>
      <c r="B20" s="332">
        <v>11317.69</v>
      </c>
      <c r="C20" s="305">
        <v>3433.49</v>
      </c>
      <c r="D20" s="305">
        <v>6000</v>
      </c>
      <c r="E20" s="305">
        <v>1884.2</v>
      </c>
      <c r="F20" s="111"/>
      <c r="G20" s="111"/>
      <c r="H20" s="111"/>
      <c r="I20" s="111"/>
      <c r="J20" s="111"/>
      <c r="K20" s="111"/>
      <c r="L20" s="111"/>
      <c r="M20" s="111"/>
      <c r="N20" s="111"/>
      <c r="O20" s="111"/>
      <c r="P20" s="111"/>
      <c r="Q20" s="111"/>
      <c r="R20" s="111"/>
      <c r="S20" s="111"/>
      <c r="T20" s="111"/>
      <c r="U20" s="111"/>
      <c r="V20" s="111"/>
      <c r="W20" s="111"/>
      <c r="X20" s="111"/>
    </row>
    <row r="21" s="104" customFormat="1" ht="21.95" customHeight="1" spans="1:24">
      <c r="A21" s="116" t="s">
        <v>949</v>
      </c>
      <c r="B21" s="332">
        <v>4646.42322</v>
      </c>
      <c r="C21" s="305">
        <v>307.73</v>
      </c>
      <c r="D21" s="305">
        <v>2608</v>
      </c>
      <c r="E21" s="305">
        <v>1730.69322</v>
      </c>
      <c r="F21" s="111"/>
      <c r="G21" s="111"/>
      <c r="H21" s="111"/>
      <c r="I21" s="111"/>
      <c r="J21" s="111"/>
      <c r="K21" s="111"/>
      <c r="L21" s="111"/>
      <c r="M21" s="111"/>
      <c r="N21" s="111"/>
      <c r="O21" s="111"/>
      <c r="P21" s="111"/>
      <c r="Q21" s="111"/>
      <c r="R21" s="111"/>
      <c r="S21" s="111"/>
      <c r="T21" s="111"/>
      <c r="U21" s="111"/>
      <c r="V21" s="111"/>
      <c r="W21" s="111"/>
      <c r="X21" s="111"/>
    </row>
    <row r="22" s="104" customFormat="1" ht="21.95" customHeight="1" spans="1:24">
      <c r="A22" s="116" t="s">
        <v>950</v>
      </c>
      <c r="B22" s="332">
        <v>140</v>
      </c>
      <c r="C22" s="305">
        <v>140</v>
      </c>
      <c r="D22" s="305"/>
      <c r="E22" s="305"/>
      <c r="F22" s="111"/>
      <c r="G22" s="111"/>
      <c r="H22" s="111"/>
      <c r="I22" s="111"/>
      <c r="J22" s="111"/>
      <c r="K22" s="111"/>
      <c r="L22" s="111"/>
      <c r="M22" s="111"/>
      <c r="N22" s="111"/>
      <c r="O22" s="111"/>
      <c r="P22" s="111"/>
      <c r="Q22" s="111"/>
      <c r="R22" s="111"/>
      <c r="S22" s="111"/>
      <c r="T22" s="111"/>
      <c r="U22" s="111"/>
      <c r="V22" s="111"/>
      <c r="W22" s="111"/>
      <c r="X22" s="111"/>
    </row>
    <row r="23" s="104" customFormat="1" ht="21.95" customHeight="1" spans="1:24">
      <c r="A23" s="116" t="s">
        <v>951</v>
      </c>
      <c r="B23" s="332"/>
      <c r="C23" s="305"/>
      <c r="D23" s="305"/>
      <c r="E23" s="305"/>
      <c r="F23" s="111"/>
      <c r="G23" s="111"/>
      <c r="H23" s="111"/>
      <c r="I23" s="111"/>
      <c r="J23" s="111"/>
      <c r="K23" s="111"/>
      <c r="L23" s="111"/>
      <c r="M23" s="111"/>
      <c r="N23" s="111"/>
      <c r="O23" s="111"/>
      <c r="P23" s="111"/>
      <c r="Q23" s="111"/>
      <c r="R23" s="111"/>
      <c r="S23" s="111"/>
      <c r="T23" s="111"/>
      <c r="U23" s="111"/>
      <c r="V23" s="111"/>
      <c r="W23" s="111"/>
      <c r="X23" s="111"/>
    </row>
    <row r="24" s="104" customFormat="1" ht="21.95" customHeight="1" spans="1:24">
      <c r="A24" s="116" t="s">
        <v>952</v>
      </c>
      <c r="B24" s="332">
        <v>1944.409195</v>
      </c>
      <c r="C24" s="305">
        <v>1220.74</v>
      </c>
      <c r="D24" s="305"/>
      <c r="E24" s="305">
        <v>723.669195</v>
      </c>
      <c r="F24" s="111"/>
      <c r="G24" s="111"/>
      <c r="H24" s="111"/>
      <c r="I24" s="111"/>
      <c r="J24" s="111"/>
      <c r="K24" s="111"/>
      <c r="L24" s="111"/>
      <c r="M24" s="111"/>
      <c r="N24" s="111"/>
      <c r="O24" s="111"/>
      <c r="P24" s="111"/>
      <c r="Q24" s="111"/>
      <c r="R24" s="111"/>
      <c r="S24" s="111"/>
      <c r="T24" s="111"/>
      <c r="U24" s="111"/>
      <c r="V24" s="111"/>
      <c r="W24" s="111"/>
      <c r="X24" s="111"/>
    </row>
    <row r="25" s="104" customFormat="1" ht="21.95" customHeight="1" spans="1:24">
      <c r="A25" s="116" t="s">
        <v>953</v>
      </c>
      <c r="B25" s="332">
        <v>49787.148644</v>
      </c>
      <c r="C25" s="305">
        <v>18637</v>
      </c>
      <c r="D25" s="305">
        <v>5267</v>
      </c>
      <c r="E25" s="305">
        <v>25883.148644</v>
      </c>
      <c r="F25" s="111"/>
      <c r="G25" s="111"/>
      <c r="H25" s="111"/>
      <c r="I25" s="111"/>
      <c r="J25" s="111"/>
      <c r="K25" s="111"/>
      <c r="L25" s="111"/>
      <c r="M25" s="111"/>
      <c r="N25" s="111"/>
      <c r="O25" s="111"/>
      <c r="P25" s="111"/>
      <c r="Q25" s="111"/>
      <c r="R25" s="111"/>
      <c r="S25" s="111"/>
      <c r="T25" s="111"/>
      <c r="U25" s="111"/>
      <c r="V25" s="111"/>
      <c r="W25" s="111"/>
      <c r="X25" s="111"/>
    </row>
    <row r="26" s="104" customFormat="1" ht="21.95" customHeight="1" spans="1:24">
      <c r="A26" s="116" t="s">
        <v>954</v>
      </c>
      <c r="B26" s="332">
        <v>502.59</v>
      </c>
      <c r="C26" s="305">
        <v>165.59</v>
      </c>
      <c r="D26" s="305"/>
      <c r="E26" s="305">
        <v>337</v>
      </c>
      <c r="F26" s="111"/>
      <c r="G26" s="111"/>
      <c r="H26" s="111"/>
      <c r="I26" s="111"/>
      <c r="J26" s="111"/>
      <c r="K26" s="111"/>
      <c r="L26" s="111"/>
      <c r="M26" s="111"/>
      <c r="N26" s="111"/>
      <c r="O26" s="111"/>
      <c r="P26" s="111"/>
      <c r="Q26" s="111"/>
      <c r="R26" s="111"/>
      <c r="S26" s="111"/>
      <c r="T26" s="111"/>
      <c r="U26" s="111"/>
      <c r="V26" s="111"/>
      <c r="W26" s="111"/>
      <c r="X26" s="111"/>
    </row>
    <row r="27" s="104" customFormat="1" ht="21.95" customHeight="1" spans="1:24">
      <c r="A27" s="116" t="s">
        <v>955</v>
      </c>
      <c r="B27" s="332">
        <v>14324.810261</v>
      </c>
      <c r="C27" s="305">
        <v>8694.47</v>
      </c>
      <c r="D27" s="305">
        <v>183</v>
      </c>
      <c r="E27" s="305">
        <v>5447.340261</v>
      </c>
      <c r="F27" s="111"/>
      <c r="G27" s="111"/>
      <c r="H27" s="111"/>
      <c r="I27" s="111"/>
      <c r="J27" s="111"/>
      <c r="K27" s="111"/>
      <c r="L27" s="111"/>
      <c r="M27" s="111"/>
      <c r="N27" s="111"/>
      <c r="O27" s="111"/>
      <c r="P27" s="111"/>
      <c r="Q27" s="111"/>
      <c r="R27" s="111"/>
      <c r="S27" s="111"/>
      <c r="T27" s="111"/>
      <c r="U27" s="111"/>
      <c r="V27" s="111"/>
      <c r="W27" s="111"/>
      <c r="X27" s="111"/>
    </row>
    <row r="28" s="104" customFormat="1" ht="21.95" customHeight="1" spans="1:24">
      <c r="A28" s="116" t="s">
        <v>956</v>
      </c>
      <c r="B28" s="332">
        <v>10000</v>
      </c>
      <c r="C28" s="305">
        <v>10000</v>
      </c>
      <c r="D28" s="305"/>
      <c r="E28" s="305"/>
      <c r="F28" s="111"/>
      <c r="G28" s="111"/>
      <c r="H28" s="111"/>
      <c r="I28" s="111"/>
      <c r="J28" s="111"/>
      <c r="K28" s="111"/>
      <c r="L28" s="111"/>
      <c r="M28" s="111"/>
      <c r="N28" s="111"/>
      <c r="O28" s="111"/>
      <c r="P28" s="111"/>
      <c r="Q28" s="111"/>
      <c r="R28" s="111"/>
      <c r="S28" s="111"/>
      <c r="T28" s="111"/>
      <c r="U28" s="111"/>
      <c r="V28" s="111"/>
      <c r="W28" s="111"/>
      <c r="X28" s="111"/>
    </row>
    <row r="29" s="104" customFormat="1" ht="21.95" customHeight="1" spans="1:24">
      <c r="A29" s="116" t="s">
        <v>957</v>
      </c>
      <c r="B29" s="332">
        <v>47416</v>
      </c>
      <c r="C29" s="305">
        <v>35041</v>
      </c>
      <c r="D29" s="305"/>
      <c r="E29" s="305">
        <v>12375</v>
      </c>
      <c r="F29" s="111"/>
      <c r="G29" s="111"/>
      <c r="H29" s="111"/>
      <c r="I29" s="111"/>
      <c r="J29" s="111"/>
      <c r="K29" s="111"/>
      <c r="L29" s="111"/>
      <c r="M29" s="111"/>
      <c r="N29" s="111"/>
      <c r="O29" s="111"/>
      <c r="P29" s="111"/>
      <c r="Q29" s="111"/>
      <c r="R29" s="111"/>
      <c r="S29" s="111"/>
      <c r="T29" s="111"/>
      <c r="U29" s="111"/>
      <c r="V29" s="111"/>
      <c r="W29" s="111"/>
      <c r="X29" s="111"/>
    </row>
    <row r="30" s="104" customFormat="1" ht="21.95" customHeight="1" spans="1:24">
      <c r="A30" s="116" t="s">
        <v>958</v>
      </c>
      <c r="B30" s="332"/>
      <c r="C30" s="305"/>
      <c r="D30" s="305"/>
      <c r="E30" s="305"/>
      <c r="F30" s="111"/>
      <c r="G30" s="111"/>
      <c r="H30" s="111"/>
      <c r="I30" s="111"/>
      <c r="J30" s="111"/>
      <c r="K30" s="111"/>
      <c r="L30" s="111"/>
      <c r="M30" s="111"/>
      <c r="N30" s="111"/>
      <c r="O30" s="111"/>
      <c r="P30" s="111"/>
      <c r="Q30" s="111"/>
      <c r="R30" s="111"/>
      <c r="S30" s="111"/>
      <c r="T30" s="111"/>
      <c r="U30" s="111"/>
      <c r="V30" s="111"/>
      <c r="W30" s="111"/>
      <c r="X30" s="111"/>
    </row>
    <row r="31" s="104" customFormat="1" ht="21.95" customHeight="1" spans="1:24">
      <c r="A31" s="116" t="s">
        <v>959</v>
      </c>
      <c r="B31" s="332"/>
      <c r="C31" s="305"/>
      <c r="D31" s="305"/>
      <c r="E31" s="305"/>
      <c r="F31" s="111"/>
      <c r="G31" s="111"/>
      <c r="H31" s="111"/>
      <c r="I31" s="111"/>
      <c r="J31" s="111"/>
      <c r="K31" s="111"/>
      <c r="L31" s="111"/>
      <c r="M31" s="111"/>
      <c r="N31" s="111"/>
      <c r="O31" s="111"/>
      <c r="P31" s="111"/>
      <c r="Q31" s="111"/>
      <c r="R31" s="111"/>
      <c r="S31" s="111"/>
      <c r="T31" s="111"/>
      <c r="U31" s="111"/>
      <c r="V31" s="111"/>
      <c r="W31" s="111"/>
      <c r="X31" s="111"/>
    </row>
  </sheetData>
  <sheetProtection formatCells="0" formatColumns="0" formatRows="0"/>
  <mergeCells count="3">
    <mergeCell ref="A2:E2"/>
    <mergeCell ref="B4:E4"/>
    <mergeCell ref="A4:A5"/>
  </mergeCells>
  <printOptions horizontalCentered="1"/>
  <pageMargins left="0.5" right="0.349305555555556" top="0.529166666666667" bottom="0.51875" header="0.313888888888889" footer="0.313888888888889"/>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B384"/>
  <sheetViews>
    <sheetView topLeftCell="A35" workbookViewId="0">
      <selection activeCell="I32" sqref="I32"/>
    </sheetView>
  </sheetViews>
  <sheetFormatPr defaultColWidth="9" defaultRowHeight="14.25" outlineLevelCol="1"/>
  <cols>
    <col min="1" max="1" width="44.375" style="314" customWidth="1"/>
    <col min="2" max="2" width="23.75" style="314" customWidth="1"/>
    <col min="3" max="16384" width="9" style="314"/>
  </cols>
  <sheetData>
    <row r="1" ht="18.75" spans="1:2">
      <c r="A1" s="60" t="s">
        <v>960</v>
      </c>
      <c r="B1" s="60"/>
    </row>
    <row r="2" ht="24.75" spans="1:2">
      <c r="A2" s="315" t="s">
        <v>961</v>
      </c>
      <c r="B2" s="315"/>
    </row>
    <row r="3" customHeight="1" spans="1:2">
      <c r="A3" s="316"/>
      <c r="B3" s="316"/>
    </row>
    <row r="4" ht="16.5" spans="1:2">
      <c r="A4" s="317" t="s">
        <v>184</v>
      </c>
      <c r="B4" s="317"/>
    </row>
    <row r="5" ht="16.5" spans="1:2">
      <c r="A5" s="318" t="s">
        <v>962</v>
      </c>
      <c r="B5" s="318" t="s">
        <v>963</v>
      </c>
    </row>
    <row r="6" ht="16.5" spans="1:2">
      <c r="A6" s="318" t="s">
        <v>187</v>
      </c>
      <c r="B6" s="319">
        <v>713244</v>
      </c>
    </row>
    <row r="7" ht="15" spans="1:2">
      <c r="A7" s="320" t="s">
        <v>964</v>
      </c>
      <c r="B7" s="305">
        <v>66297.506583</v>
      </c>
    </row>
    <row r="8" ht="15" spans="1:2">
      <c r="A8" s="320" t="s">
        <v>189</v>
      </c>
      <c r="B8" s="305">
        <v>1683.106162</v>
      </c>
    </row>
    <row r="9" ht="15" spans="1:2">
      <c r="A9" s="320" t="s">
        <v>190</v>
      </c>
      <c r="B9" s="305">
        <v>664.630154</v>
      </c>
    </row>
    <row r="10" ht="15" spans="1:2">
      <c r="A10" s="320" t="s">
        <v>191</v>
      </c>
      <c r="B10" s="305">
        <v>92</v>
      </c>
    </row>
    <row r="11" ht="15" spans="1:2">
      <c r="A11" s="320" t="s">
        <v>192</v>
      </c>
      <c r="B11" s="305">
        <v>178.76</v>
      </c>
    </row>
    <row r="12" ht="15" spans="1:2">
      <c r="A12" s="320" t="s">
        <v>965</v>
      </c>
      <c r="B12" s="305">
        <v>29.2</v>
      </c>
    </row>
    <row r="13" ht="15" spans="1:2">
      <c r="A13" s="320" t="s">
        <v>193</v>
      </c>
      <c r="B13" s="305">
        <v>156.78</v>
      </c>
    </row>
    <row r="14" ht="15" spans="1:2">
      <c r="A14" s="320" t="s">
        <v>194</v>
      </c>
      <c r="B14" s="305">
        <v>464.2</v>
      </c>
    </row>
    <row r="15" ht="15" spans="1:2">
      <c r="A15" s="320" t="s">
        <v>195</v>
      </c>
      <c r="B15" s="305">
        <v>28.6</v>
      </c>
    </row>
    <row r="16" ht="15" spans="1:2">
      <c r="A16" s="320" t="s">
        <v>196</v>
      </c>
      <c r="B16" s="305">
        <v>56.936008</v>
      </c>
    </row>
    <row r="17" ht="15" spans="1:2">
      <c r="A17" s="320" t="s">
        <v>197</v>
      </c>
      <c r="B17" s="305">
        <v>12</v>
      </c>
    </row>
    <row r="18" ht="15" spans="1:2">
      <c r="A18" s="320" t="s">
        <v>198</v>
      </c>
      <c r="B18" s="305">
        <v>1242.778188</v>
      </c>
    </row>
    <row r="19" ht="15" spans="1:2">
      <c r="A19" s="320" t="s">
        <v>190</v>
      </c>
      <c r="B19" s="305">
        <v>460.808224</v>
      </c>
    </row>
    <row r="20" ht="15" spans="1:2">
      <c r="A20" s="320" t="s">
        <v>191</v>
      </c>
      <c r="B20" s="305">
        <v>376.22</v>
      </c>
    </row>
    <row r="21" ht="15" spans="1:2">
      <c r="A21" s="320" t="s">
        <v>200</v>
      </c>
      <c r="B21" s="305">
        <v>110</v>
      </c>
    </row>
    <row r="22" ht="15" spans="1:2">
      <c r="A22" s="320" t="s">
        <v>966</v>
      </c>
      <c r="B22" s="305">
        <v>234.4</v>
      </c>
    </row>
    <row r="23" ht="15" spans="1:2">
      <c r="A23" s="320" t="s">
        <v>196</v>
      </c>
      <c r="B23" s="305">
        <v>59.349964</v>
      </c>
    </row>
    <row r="24" ht="15" spans="1:2">
      <c r="A24" s="320" t="s">
        <v>201</v>
      </c>
      <c r="B24" s="305">
        <v>2</v>
      </c>
    </row>
    <row r="25" ht="15" spans="1:2">
      <c r="A25" s="320" t="s">
        <v>202</v>
      </c>
      <c r="B25" s="305">
        <v>20766.000438</v>
      </c>
    </row>
    <row r="26" ht="15" spans="1:2">
      <c r="A26" s="320" t="s">
        <v>190</v>
      </c>
      <c r="B26" s="305">
        <v>9203.073519</v>
      </c>
    </row>
    <row r="27" ht="15" spans="1:2">
      <c r="A27" s="320" t="s">
        <v>191</v>
      </c>
      <c r="B27" s="305">
        <v>9032.99</v>
      </c>
    </row>
    <row r="28" ht="15" spans="1:2">
      <c r="A28" s="320" t="s">
        <v>203</v>
      </c>
      <c r="B28" s="305">
        <v>16.00497</v>
      </c>
    </row>
    <row r="29" ht="15" spans="1:2">
      <c r="A29" s="320" t="s">
        <v>204</v>
      </c>
      <c r="B29" s="305">
        <v>865.36</v>
      </c>
    </row>
    <row r="30" ht="15" spans="1:2">
      <c r="A30" s="320" t="s">
        <v>196</v>
      </c>
      <c r="B30" s="305">
        <v>1141.981949</v>
      </c>
    </row>
    <row r="31" ht="15" spans="1:2">
      <c r="A31" s="320" t="s">
        <v>967</v>
      </c>
      <c r="B31" s="305">
        <v>506.59</v>
      </c>
    </row>
    <row r="32" ht="15" spans="1:2">
      <c r="A32" s="320" t="s">
        <v>206</v>
      </c>
      <c r="B32" s="305">
        <v>1513.033202</v>
      </c>
    </row>
    <row r="33" ht="15" spans="1:2">
      <c r="A33" s="320" t="s">
        <v>190</v>
      </c>
      <c r="B33" s="305">
        <v>346.402242</v>
      </c>
    </row>
    <row r="34" ht="15" spans="1:2">
      <c r="A34" s="320" t="s">
        <v>191</v>
      </c>
      <c r="B34" s="305">
        <v>26.412</v>
      </c>
    </row>
    <row r="35" ht="15" spans="1:2">
      <c r="A35" s="320" t="s">
        <v>196</v>
      </c>
      <c r="B35" s="305">
        <v>100.21896</v>
      </c>
    </row>
    <row r="36" ht="15" spans="1:2">
      <c r="A36" s="320" t="s">
        <v>210</v>
      </c>
      <c r="B36" s="305">
        <v>1040</v>
      </c>
    </row>
    <row r="37" ht="15" spans="1:2">
      <c r="A37" s="320" t="s">
        <v>211</v>
      </c>
      <c r="B37" s="305">
        <v>1056.910628</v>
      </c>
    </row>
    <row r="38" ht="15" spans="1:2">
      <c r="A38" s="320" t="s">
        <v>190</v>
      </c>
      <c r="B38" s="305">
        <v>261.214126</v>
      </c>
    </row>
    <row r="39" ht="15" spans="1:2">
      <c r="A39" s="320" t="s">
        <v>191</v>
      </c>
      <c r="B39" s="305">
        <v>209</v>
      </c>
    </row>
    <row r="40" ht="15" spans="1:2">
      <c r="A40" s="320" t="s">
        <v>968</v>
      </c>
      <c r="B40" s="305">
        <v>451.96</v>
      </c>
    </row>
    <row r="41" ht="15" spans="1:2">
      <c r="A41" s="320" t="s">
        <v>212</v>
      </c>
      <c r="B41" s="305">
        <v>5</v>
      </c>
    </row>
    <row r="42" ht="15" spans="1:2">
      <c r="A42" s="320" t="s">
        <v>214</v>
      </c>
      <c r="B42" s="305">
        <v>55</v>
      </c>
    </row>
    <row r="43" ht="15" spans="1:2">
      <c r="A43" s="320" t="s">
        <v>196</v>
      </c>
      <c r="B43" s="305">
        <v>66.736502</v>
      </c>
    </row>
    <row r="44" ht="15" spans="1:2">
      <c r="A44" s="320" t="s">
        <v>215</v>
      </c>
      <c r="B44" s="305">
        <v>8</v>
      </c>
    </row>
    <row r="45" ht="15" spans="1:2">
      <c r="A45" s="320" t="s">
        <v>216</v>
      </c>
      <c r="B45" s="305">
        <v>1007.975478</v>
      </c>
    </row>
    <row r="46" ht="15" spans="1:2">
      <c r="A46" s="320" t="s">
        <v>190</v>
      </c>
      <c r="B46" s="305">
        <v>613.341412</v>
      </c>
    </row>
    <row r="47" ht="15" spans="1:2">
      <c r="A47" s="320" t="s">
        <v>191</v>
      </c>
      <c r="B47" s="305">
        <v>30</v>
      </c>
    </row>
    <row r="48" ht="15" spans="1:2">
      <c r="A48" s="320" t="s">
        <v>196</v>
      </c>
      <c r="B48" s="305">
        <v>364.634066</v>
      </c>
    </row>
    <row r="49" ht="15" spans="1:2">
      <c r="A49" s="320" t="s">
        <v>217</v>
      </c>
      <c r="B49" s="305">
        <v>1029.156</v>
      </c>
    </row>
    <row r="50" ht="15" spans="1:2">
      <c r="A50" s="320" t="s">
        <v>190</v>
      </c>
      <c r="B50" s="305">
        <v>1029.156</v>
      </c>
    </row>
    <row r="51" ht="15" spans="1:2">
      <c r="A51" s="320" t="s">
        <v>218</v>
      </c>
      <c r="B51" s="305">
        <v>700</v>
      </c>
    </row>
    <row r="52" ht="15" spans="1:2">
      <c r="A52" s="320" t="s">
        <v>969</v>
      </c>
      <c r="B52" s="305">
        <v>700</v>
      </c>
    </row>
    <row r="53" ht="15" spans="1:2">
      <c r="A53" s="320" t="s">
        <v>970</v>
      </c>
      <c r="B53" s="305">
        <v>13.29</v>
      </c>
    </row>
    <row r="54" ht="15" spans="1:2">
      <c r="A54" s="320" t="s">
        <v>190</v>
      </c>
      <c r="B54" s="305">
        <v>13.29</v>
      </c>
    </row>
    <row r="55" ht="15" spans="1:2">
      <c r="A55" s="320" t="s">
        <v>219</v>
      </c>
      <c r="B55" s="305">
        <v>2416.861578</v>
      </c>
    </row>
    <row r="56" ht="15" spans="1:2">
      <c r="A56" s="320" t="s">
        <v>190</v>
      </c>
      <c r="B56" s="305">
        <v>1631.772334</v>
      </c>
    </row>
    <row r="57" ht="15" spans="1:2">
      <c r="A57" s="320" t="s">
        <v>191</v>
      </c>
      <c r="B57" s="305">
        <v>740.053312</v>
      </c>
    </row>
    <row r="58" ht="15" spans="1:2">
      <c r="A58" s="320" t="s">
        <v>196</v>
      </c>
      <c r="B58" s="305">
        <v>45.035932</v>
      </c>
    </row>
    <row r="59" ht="15" spans="1:2">
      <c r="A59" s="320" t="s">
        <v>224</v>
      </c>
      <c r="B59" s="305">
        <v>1416.691246</v>
      </c>
    </row>
    <row r="60" ht="15" spans="1:2">
      <c r="A60" s="320" t="s">
        <v>190</v>
      </c>
      <c r="B60" s="305">
        <v>341.690526</v>
      </c>
    </row>
    <row r="61" ht="15" spans="1:2">
      <c r="A61" s="320" t="s">
        <v>191</v>
      </c>
      <c r="B61" s="305">
        <v>53.1</v>
      </c>
    </row>
    <row r="62" ht="15" spans="1:2">
      <c r="A62" s="320" t="s">
        <v>225</v>
      </c>
      <c r="B62" s="305">
        <v>630</v>
      </c>
    </row>
    <row r="63" ht="15" spans="1:2">
      <c r="A63" s="320" t="s">
        <v>226</v>
      </c>
      <c r="B63" s="305">
        <v>197.83</v>
      </c>
    </row>
    <row r="64" ht="15" spans="1:2">
      <c r="A64" s="320" t="s">
        <v>196</v>
      </c>
      <c r="B64" s="305">
        <v>194.07072</v>
      </c>
    </row>
    <row r="65" ht="15" spans="1:2">
      <c r="A65" s="320" t="s">
        <v>227</v>
      </c>
      <c r="B65" s="305">
        <v>1581.207504</v>
      </c>
    </row>
    <row r="66" ht="15" spans="1:2">
      <c r="A66" s="320" t="s">
        <v>190</v>
      </c>
      <c r="B66" s="305">
        <v>138.197504</v>
      </c>
    </row>
    <row r="67" ht="15" spans="1:2">
      <c r="A67" s="320" t="s">
        <v>228</v>
      </c>
      <c r="B67" s="305">
        <v>1443.01</v>
      </c>
    </row>
    <row r="68" ht="15" spans="1:2">
      <c r="A68" s="320" t="s">
        <v>229</v>
      </c>
      <c r="B68" s="305">
        <v>566.949746</v>
      </c>
    </row>
    <row r="69" ht="15" spans="1:2">
      <c r="A69" s="320" t="s">
        <v>190</v>
      </c>
      <c r="B69" s="305">
        <v>215.958124</v>
      </c>
    </row>
    <row r="70" ht="15" spans="1:2">
      <c r="A70" s="320" t="s">
        <v>191</v>
      </c>
      <c r="B70" s="305">
        <v>291.28</v>
      </c>
    </row>
    <row r="71" ht="15" spans="1:2">
      <c r="A71" s="320" t="s">
        <v>196</v>
      </c>
      <c r="B71" s="305">
        <v>59.711622</v>
      </c>
    </row>
    <row r="72" ht="15" spans="1:2">
      <c r="A72" s="320" t="s">
        <v>230</v>
      </c>
      <c r="B72" s="305">
        <v>730.674652</v>
      </c>
    </row>
    <row r="73" ht="15" spans="1:2">
      <c r="A73" s="320" t="s">
        <v>190</v>
      </c>
      <c r="B73" s="305">
        <v>315.012082</v>
      </c>
    </row>
    <row r="74" ht="15" spans="1:2">
      <c r="A74" s="320" t="s">
        <v>191</v>
      </c>
      <c r="B74" s="305">
        <v>240.53</v>
      </c>
    </row>
    <row r="75" ht="15" spans="1:2">
      <c r="A75" s="320" t="s">
        <v>971</v>
      </c>
      <c r="B75" s="305">
        <v>2.557938</v>
      </c>
    </row>
    <row r="76" ht="15" spans="1:2">
      <c r="A76" s="320" t="s">
        <v>196</v>
      </c>
      <c r="B76" s="305">
        <v>152.574632</v>
      </c>
    </row>
    <row r="77" ht="15" spans="1:2">
      <c r="A77" s="320" t="s">
        <v>231</v>
      </c>
      <c r="B77" s="305">
        <v>20</v>
      </c>
    </row>
    <row r="78" ht="15" spans="1:2">
      <c r="A78" s="320" t="s">
        <v>972</v>
      </c>
      <c r="B78" s="305">
        <v>6814.53167</v>
      </c>
    </row>
    <row r="79" ht="15" spans="1:2">
      <c r="A79" s="320" t="s">
        <v>190</v>
      </c>
      <c r="B79" s="305">
        <v>1193.811936</v>
      </c>
    </row>
    <row r="80" ht="15" spans="1:2">
      <c r="A80" s="320" t="s">
        <v>191</v>
      </c>
      <c r="B80" s="305">
        <v>5462.064</v>
      </c>
    </row>
    <row r="81" ht="15" spans="1:2">
      <c r="A81" s="320" t="s">
        <v>196</v>
      </c>
      <c r="B81" s="305">
        <v>158.655734</v>
      </c>
    </row>
    <row r="82" ht="15" spans="1:2">
      <c r="A82" s="320" t="s">
        <v>233</v>
      </c>
      <c r="B82" s="305">
        <v>5243.473964</v>
      </c>
    </row>
    <row r="83" ht="15" spans="1:2">
      <c r="A83" s="320" t="s">
        <v>190</v>
      </c>
      <c r="B83" s="305">
        <v>456.188328</v>
      </c>
    </row>
    <row r="84" ht="15" spans="1:2">
      <c r="A84" s="320" t="s">
        <v>191</v>
      </c>
      <c r="B84" s="305">
        <v>4729.54</v>
      </c>
    </row>
    <row r="85" ht="15" spans="1:2">
      <c r="A85" s="320" t="s">
        <v>196</v>
      </c>
      <c r="B85" s="305">
        <v>32.975636</v>
      </c>
    </row>
    <row r="86" ht="15" spans="1:2">
      <c r="A86" s="320" t="s">
        <v>235</v>
      </c>
      <c r="B86" s="305">
        <v>24.77</v>
      </c>
    </row>
    <row r="87" ht="15" spans="1:2">
      <c r="A87" s="320" t="s">
        <v>236</v>
      </c>
      <c r="B87" s="305">
        <v>1650.883993</v>
      </c>
    </row>
    <row r="88" ht="15" spans="1:2">
      <c r="A88" s="320" t="s">
        <v>190</v>
      </c>
      <c r="B88" s="305">
        <v>276.715565</v>
      </c>
    </row>
    <row r="89" ht="15" spans="1:2">
      <c r="A89" s="320" t="s">
        <v>191</v>
      </c>
      <c r="B89" s="305">
        <v>1213.78</v>
      </c>
    </row>
    <row r="90" ht="15" spans="1:2">
      <c r="A90" s="320" t="s">
        <v>196</v>
      </c>
      <c r="B90" s="305">
        <v>148.388428</v>
      </c>
    </row>
    <row r="91" ht="15" spans="1:2">
      <c r="A91" s="320" t="s">
        <v>237</v>
      </c>
      <c r="B91" s="305">
        <v>12</v>
      </c>
    </row>
    <row r="92" ht="15" spans="1:2">
      <c r="A92" s="320" t="s">
        <v>238</v>
      </c>
      <c r="B92" s="305">
        <v>809.639342</v>
      </c>
    </row>
    <row r="93" ht="15" spans="1:2">
      <c r="A93" s="320" t="s">
        <v>190</v>
      </c>
      <c r="B93" s="305">
        <v>180.722074</v>
      </c>
    </row>
    <row r="94" ht="15" spans="1:2">
      <c r="A94" s="320" t="s">
        <v>191</v>
      </c>
      <c r="B94" s="305">
        <v>359.65</v>
      </c>
    </row>
    <row r="95" ht="15" spans="1:2">
      <c r="A95" s="320" t="s">
        <v>240</v>
      </c>
      <c r="B95" s="305">
        <v>137.427952</v>
      </c>
    </row>
    <row r="96" ht="15" spans="1:2">
      <c r="A96" s="320" t="s">
        <v>196</v>
      </c>
      <c r="B96" s="305">
        <v>131.839316</v>
      </c>
    </row>
    <row r="97" ht="15" spans="1:2">
      <c r="A97" s="320" t="s">
        <v>241</v>
      </c>
      <c r="B97" s="305">
        <v>88.5</v>
      </c>
    </row>
    <row r="98" ht="15" spans="1:2">
      <c r="A98" s="320" t="s">
        <v>191</v>
      </c>
      <c r="B98" s="305">
        <v>9.5</v>
      </c>
    </row>
    <row r="99" ht="15" spans="1:2">
      <c r="A99" s="320" t="s">
        <v>242</v>
      </c>
      <c r="B99" s="305">
        <v>79</v>
      </c>
    </row>
    <row r="100" ht="15" spans="1:2">
      <c r="A100" s="320" t="s">
        <v>973</v>
      </c>
      <c r="B100" s="305">
        <v>120</v>
      </c>
    </row>
    <row r="101" ht="15" spans="1:2">
      <c r="A101" s="320" t="s">
        <v>191</v>
      </c>
      <c r="B101" s="305">
        <v>120</v>
      </c>
    </row>
    <row r="102" ht="15" spans="1:2">
      <c r="A102" s="320" t="s">
        <v>243</v>
      </c>
      <c r="B102" s="305">
        <v>707.7</v>
      </c>
    </row>
    <row r="103" ht="15" spans="1:2">
      <c r="A103" s="320" t="s">
        <v>191</v>
      </c>
      <c r="B103" s="305">
        <v>404.84</v>
      </c>
    </row>
    <row r="104" ht="15" spans="1:2">
      <c r="A104" s="320" t="s">
        <v>974</v>
      </c>
      <c r="B104" s="305">
        <v>30</v>
      </c>
    </row>
    <row r="105" ht="15" spans="1:2">
      <c r="A105" s="320" t="s">
        <v>975</v>
      </c>
      <c r="B105" s="305">
        <v>272.86</v>
      </c>
    </row>
    <row r="106" ht="15" spans="1:2">
      <c r="A106" s="320" t="s">
        <v>244</v>
      </c>
      <c r="B106" s="305">
        <v>15138.142792</v>
      </c>
    </row>
    <row r="107" ht="15" spans="1:2">
      <c r="A107" s="320" t="s">
        <v>245</v>
      </c>
      <c r="B107" s="305">
        <v>15138.142792</v>
      </c>
    </row>
    <row r="108" ht="15" spans="1:2">
      <c r="A108" s="320" t="s">
        <v>976</v>
      </c>
      <c r="B108" s="305">
        <v>930.5</v>
      </c>
    </row>
    <row r="109" ht="15" spans="1:2">
      <c r="A109" s="320" t="s">
        <v>977</v>
      </c>
      <c r="B109" s="305">
        <v>58223.655412</v>
      </c>
    </row>
    <row r="110" ht="15" spans="1:2">
      <c r="A110" s="320" t="s">
        <v>252</v>
      </c>
      <c r="B110" s="305">
        <v>56457.380184</v>
      </c>
    </row>
    <row r="111" ht="15" spans="1:2">
      <c r="A111" s="320" t="s">
        <v>190</v>
      </c>
      <c r="B111" s="305">
        <v>30698.380184</v>
      </c>
    </row>
    <row r="112" ht="15" spans="1:2">
      <c r="A112" s="320" t="s">
        <v>253</v>
      </c>
      <c r="B112" s="305">
        <v>500</v>
      </c>
    </row>
    <row r="113" ht="15" spans="1:2">
      <c r="A113" s="320" t="s">
        <v>255</v>
      </c>
      <c r="B113" s="305">
        <v>25259</v>
      </c>
    </row>
    <row r="114" ht="15" spans="1:2">
      <c r="A114" s="320" t="s">
        <v>257</v>
      </c>
      <c r="B114" s="305">
        <v>1695.345228</v>
      </c>
    </row>
    <row r="115" ht="15" spans="1:2">
      <c r="A115" s="320" t="s">
        <v>190</v>
      </c>
      <c r="B115" s="305">
        <v>992.72583</v>
      </c>
    </row>
    <row r="116" ht="15" spans="1:2">
      <c r="A116" s="320" t="s">
        <v>191</v>
      </c>
      <c r="B116" s="305">
        <v>260.2</v>
      </c>
    </row>
    <row r="117" ht="15" spans="1:2">
      <c r="A117" s="320" t="s">
        <v>261</v>
      </c>
      <c r="B117" s="305">
        <v>100</v>
      </c>
    </row>
    <row r="118" ht="15" spans="1:2">
      <c r="A118" s="320" t="s">
        <v>978</v>
      </c>
      <c r="B118" s="305">
        <v>256.4</v>
      </c>
    </row>
    <row r="119" ht="15" spans="1:2">
      <c r="A119" s="320" t="s">
        <v>196</v>
      </c>
      <c r="B119" s="305">
        <v>76.019398</v>
      </c>
    </row>
    <row r="120" ht="15" spans="1:2">
      <c r="A120" s="320" t="s">
        <v>262</v>
      </c>
      <c r="B120" s="305">
        <v>10</v>
      </c>
    </row>
    <row r="121" ht="15" spans="1:2">
      <c r="A121" s="320" t="s">
        <v>263</v>
      </c>
      <c r="B121" s="305">
        <v>70.93</v>
      </c>
    </row>
    <row r="122" ht="15" spans="1:2">
      <c r="A122" s="320" t="s">
        <v>264</v>
      </c>
      <c r="B122" s="305">
        <v>70.93</v>
      </c>
    </row>
    <row r="123" ht="15" spans="1:2">
      <c r="A123" s="320" t="s">
        <v>979</v>
      </c>
      <c r="B123" s="305">
        <v>192225.600067</v>
      </c>
    </row>
    <row r="124" ht="15" spans="1:2">
      <c r="A124" s="320" t="s">
        <v>266</v>
      </c>
      <c r="B124" s="305">
        <v>4023.534754</v>
      </c>
    </row>
    <row r="125" ht="15" spans="1:2">
      <c r="A125" s="320" t="s">
        <v>190</v>
      </c>
      <c r="B125" s="305">
        <v>383.296754</v>
      </c>
    </row>
    <row r="126" ht="15" spans="1:2">
      <c r="A126" s="320" t="s">
        <v>191</v>
      </c>
      <c r="B126" s="305">
        <v>3640.238</v>
      </c>
    </row>
    <row r="127" ht="15" spans="1:2">
      <c r="A127" s="320" t="s">
        <v>267</v>
      </c>
      <c r="B127" s="305">
        <v>177380.670005</v>
      </c>
    </row>
    <row r="128" ht="15" spans="1:2">
      <c r="A128" s="320" t="s">
        <v>268</v>
      </c>
      <c r="B128" s="305">
        <v>15278.400836</v>
      </c>
    </row>
    <row r="129" ht="15" spans="1:2">
      <c r="A129" s="320" t="s">
        <v>269</v>
      </c>
      <c r="B129" s="305">
        <v>60017.915928</v>
      </c>
    </row>
    <row r="130" ht="15" spans="1:2">
      <c r="A130" s="320" t="s">
        <v>270</v>
      </c>
      <c r="B130" s="305">
        <v>29189.475524</v>
      </c>
    </row>
    <row r="131" ht="15" spans="1:2">
      <c r="A131" s="320" t="s">
        <v>271</v>
      </c>
      <c r="B131" s="305">
        <v>68803.007499</v>
      </c>
    </row>
    <row r="132" ht="15" spans="1:2">
      <c r="A132" s="320" t="s">
        <v>980</v>
      </c>
      <c r="B132" s="305">
        <v>4091.870218</v>
      </c>
    </row>
    <row r="133" ht="15" spans="1:2">
      <c r="A133" s="320" t="s">
        <v>272</v>
      </c>
      <c r="B133" s="305">
        <v>9793.194628</v>
      </c>
    </row>
    <row r="134" ht="15" spans="1:2">
      <c r="A134" s="320" t="s">
        <v>273</v>
      </c>
      <c r="B134" s="305">
        <v>9793.194628</v>
      </c>
    </row>
    <row r="135" ht="15" spans="1:2">
      <c r="A135" s="320" t="s">
        <v>276</v>
      </c>
      <c r="B135" s="305">
        <v>787.711412</v>
      </c>
    </row>
    <row r="136" ht="15" spans="1:2">
      <c r="A136" s="320" t="s">
        <v>277</v>
      </c>
      <c r="B136" s="305">
        <v>107.628706</v>
      </c>
    </row>
    <row r="137" ht="15" spans="1:2">
      <c r="A137" s="320" t="s">
        <v>278</v>
      </c>
      <c r="B137" s="305">
        <v>673.59745</v>
      </c>
    </row>
    <row r="138" ht="15" spans="1:2">
      <c r="A138" s="320" t="s">
        <v>981</v>
      </c>
      <c r="B138" s="305">
        <v>6.485256</v>
      </c>
    </row>
    <row r="139" ht="15" spans="1:2">
      <c r="A139" s="320" t="s">
        <v>279</v>
      </c>
      <c r="B139" s="305">
        <v>240.489268</v>
      </c>
    </row>
    <row r="140" ht="15" spans="1:2">
      <c r="A140" s="320" t="s">
        <v>982</v>
      </c>
      <c r="B140" s="305">
        <v>1921.179354</v>
      </c>
    </row>
    <row r="141" ht="15" spans="1:2">
      <c r="A141" s="320" t="s">
        <v>282</v>
      </c>
      <c r="B141" s="305">
        <v>313.095302</v>
      </c>
    </row>
    <row r="142" ht="15" spans="1:2">
      <c r="A142" s="320" t="s">
        <v>190</v>
      </c>
      <c r="B142" s="305">
        <v>313.095302</v>
      </c>
    </row>
    <row r="143" ht="15" spans="1:2">
      <c r="A143" s="320" t="s">
        <v>285</v>
      </c>
      <c r="B143" s="305">
        <v>1019.877638</v>
      </c>
    </row>
    <row r="144" ht="15" spans="1:2">
      <c r="A144" s="320" t="s">
        <v>286</v>
      </c>
      <c r="B144" s="305">
        <v>85.697638</v>
      </c>
    </row>
    <row r="145" ht="15" spans="1:2">
      <c r="A145" s="320" t="s">
        <v>287</v>
      </c>
      <c r="B145" s="305">
        <v>934.18</v>
      </c>
    </row>
    <row r="146" ht="15" spans="1:2">
      <c r="A146" s="320" t="s">
        <v>288</v>
      </c>
      <c r="B146" s="305">
        <v>322.206414</v>
      </c>
    </row>
    <row r="147" ht="15" spans="1:2">
      <c r="A147" s="320" t="s">
        <v>289</v>
      </c>
      <c r="B147" s="305">
        <v>120.156414</v>
      </c>
    </row>
    <row r="148" ht="15" spans="1:2">
      <c r="A148" s="320" t="s">
        <v>290</v>
      </c>
      <c r="B148" s="305">
        <v>202.05</v>
      </c>
    </row>
    <row r="149" ht="15" spans="1:2">
      <c r="A149" s="320" t="s">
        <v>291</v>
      </c>
      <c r="B149" s="305">
        <v>266</v>
      </c>
    </row>
    <row r="150" ht="15" spans="1:2">
      <c r="A150" s="320" t="s">
        <v>292</v>
      </c>
      <c r="B150" s="305">
        <v>266</v>
      </c>
    </row>
    <row r="151" ht="15" spans="1:2">
      <c r="A151" s="320" t="s">
        <v>983</v>
      </c>
      <c r="B151" s="305">
        <v>10935.372818</v>
      </c>
    </row>
    <row r="152" ht="15" spans="1:2">
      <c r="A152" s="320" t="s">
        <v>296</v>
      </c>
      <c r="B152" s="305">
        <v>8481.084614</v>
      </c>
    </row>
    <row r="153" ht="15" spans="1:2">
      <c r="A153" s="320" t="s">
        <v>190</v>
      </c>
      <c r="B153" s="305">
        <v>495.981152</v>
      </c>
    </row>
    <row r="154" ht="15" spans="1:2">
      <c r="A154" s="320" t="s">
        <v>191</v>
      </c>
      <c r="B154" s="305">
        <v>30</v>
      </c>
    </row>
    <row r="155" ht="15" spans="1:2">
      <c r="A155" s="320" t="s">
        <v>297</v>
      </c>
      <c r="B155" s="305">
        <v>624.687206</v>
      </c>
    </row>
    <row r="156" ht="15" spans="1:2">
      <c r="A156" s="320" t="s">
        <v>298</v>
      </c>
      <c r="B156" s="305">
        <v>154</v>
      </c>
    </row>
    <row r="157" ht="15" spans="1:2">
      <c r="A157" s="320" t="s">
        <v>299</v>
      </c>
      <c r="B157" s="305">
        <v>2864.233016</v>
      </c>
    </row>
    <row r="158" ht="15" spans="1:2">
      <c r="A158" s="320" t="s">
        <v>300</v>
      </c>
      <c r="B158" s="305">
        <v>406.482532</v>
      </c>
    </row>
    <row r="159" ht="15" spans="1:2">
      <c r="A159" s="320" t="s">
        <v>301</v>
      </c>
      <c r="B159" s="305">
        <v>30</v>
      </c>
    </row>
    <row r="160" ht="15" spans="1:2">
      <c r="A160" s="320" t="s">
        <v>302</v>
      </c>
      <c r="B160" s="305">
        <v>50</v>
      </c>
    </row>
    <row r="161" ht="15" spans="1:2">
      <c r="A161" s="320" t="s">
        <v>304</v>
      </c>
      <c r="B161" s="305">
        <v>3825.700708</v>
      </c>
    </row>
    <row r="162" ht="15" spans="1:2">
      <c r="A162" s="320" t="s">
        <v>305</v>
      </c>
      <c r="B162" s="305">
        <v>589.940564</v>
      </c>
    </row>
    <row r="163" ht="15" spans="1:2">
      <c r="A163" s="320" t="s">
        <v>306</v>
      </c>
      <c r="B163" s="305">
        <v>70</v>
      </c>
    </row>
    <row r="164" ht="15" spans="1:2">
      <c r="A164" s="320" t="s">
        <v>307</v>
      </c>
      <c r="B164" s="305">
        <v>519.940564</v>
      </c>
    </row>
    <row r="165" ht="15" spans="1:2">
      <c r="A165" s="320" t="s">
        <v>308</v>
      </c>
      <c r="B165" s="305">
        <v>748.565934</v>
      </c>
    </row>
    <row r="166" ht="15" spans="1:2">
      <c r="A166" s="320" t="s">
        <v>190</v>
      </c>
      <c r="B166" s="305">
        <v>121.915362</v>
      </c>
    </row>
    <row r="167" ht="15" spans="1:2">
      <c r="A167" s="320" t="s">
        <v>309</v>
      </c>
      <c r="B167" s="305">
        <v>491.650572</v>
      </c>
    </row>
    <row r="168" ht="15" spans="1:2">
      <c r="A168" s="320" t="s">
        <v>311</v>
      </c>
      <c r="B168" s="305">
        <v>100</v>
      </c>
    </row>
    <row r="169" ht="15" spans="1:2">
      <c r="A169" s="320" t="s">
        <v>312</v>
      </c>
      <c r="B169" s="305">
        <v>35</v>
      </c>
    </row>
    <row r="170" ht="15" spans="1:2">
      <c r="A170" s="320" t="s">
        <v>313</v>
      </c>
      <c r="B170" s="305">
        <v>359.901706</v>
      </c>
    </row>
    <row r="171" ht="15" spans="1:2">
      <c r="A171" s="320" t="s">
        <v>314</v>
      </c>
      <c r="B171" s="305">
        <v>359.901706</v>
      </c>
    </row>
    <row r="172" ht="15" spans="1:2">
      <c r="A172" s="320" t="s">
        <v>315</v>
      </c>
      <c r="B172" s="305">
        <v>755.88</v>
      </c>
    </row>
    <row r="173" ht="15" spans="1:2">
      <c r="A173" s="320" t="s">
        <v>316</v>
      </c>
      <c r="B173" s="305">
        <v>35</v>
      </c>
    </row>
    <row r="174" ht="15" spans="1:2">
      <c r="A174" s="320" t="s">
        <v>317</v>
      </c>
      <c r="B174" s="305">
        <v>720.88</v>
      </c>
    </row>
    <row r="175" ht="15" spans="1:2">
      <c r="A175" s="320" t="s">
        <v>984</v>
      </c>
      <c r="B175" s="305">
        <v>109807.110318</v>
      </c>
    </row>
    <row r="176" ht="15" spans="1:2">
      <c r="A176" s="320" t="s">
        <v>319</v>
      </c>
      <c r="B176" s="305">
        <v>5749.626751</v>
      </c>
    </row>
    <row r="177" ht="15" spans="1:2">
      <c r="A177" s="320" t="s">
        <v>190</v>
      </c>
      <c r="B177" s="305">
        <v>1583.295659</v>
      </c>
    </row>
    <row r="178" ht="15" spans="1:2">
      <c r="A178" s="320" t="s">
        <v>320</v>
      </c>
      <c r="B178" s="305">
        <v>1187.447114</v>
      </c>
    </row>
    <row r="179" ht="15" spans="1:2">
      <c r="A179" s="320" t="s">
        <v>321</v>
      </c>
      <c r="B179" s="305">
        <v>20</v>
      </c>
    </row>
    <row r="180" ht="15" spans="1:2">
      <c r="A180" s="320" t="s">
        <v>322</v>
      </c>
      <c r="B180" s="305">
        <v>270.15</v>
      </c>
    </row>
    <row r="181" ht="15" spans="1:2">
      <c r="A181" s="320" t="s">
        <v>323</v>
      </c>
      <c r="B181" s="305">
        <v>42</v>
      </c>
    </row>
    <row r="182" ht="15" spans="1:2">
      <c r="A182" s="320" t="s">
        <v>325</v>
      </c>
      <c r="B182" s="305">
        <v>2646.733978</v>
      </c>
    </row>
    <row r="183" ht="15" spans="1:2">
      <c r="A183" s="320" t="s">
        <v>326</v>
      </c>
      <c r="B183" s="305">
        <v>15101.497902</v>
      </c>
    </row>
    <row r="184" ht="15" spans="1:2">
      <c r="A184" s="320" t="s">
        <v>190</v>
      </c>
      <c r="B184" s="305">
        <v>632.57303</v>
      </c>
    </row>
    <row r="185" ht="15" spans="1:2">
      <c r="A185" s="320" t="s">
        <v>327</v>
      </c>
      <c r="B185" s="305">
        <v>30</v>
      </c>
    </row>
    <row r="186" ht="15" spans="1:2">
      <c r="A186" s="320" t="s">
        <v>328</v>
      </c>
      <c r="B186" s="305">
        <v>44</v>
      </c>
    </row>
    <row r="187" ht="15" spans="1:2">
      <c r="A187" s="320" t="s">
        <v>329</v>
      </c>
      <c r="B187" s="305">
        <v>12919.354872</v>
      </c>
    </row>
    <row r="188" ht="15" spans="1:2">
      <c r="A188" s="320" t="s">
        <v>330</v>
      </c>
      <c r="B188" s="305">
        <v>1475.57</v>
      </c>
    </row>
    <row r="189" ht="15" spans="1:2">
      <c r="A189" s="320" t="s">
        <v>331</v>
      </c>
      <c r="B189" s="305">
        <v>64428.154948</v>
      </c>
    </row>
    <row r="190" ht="15" spans="1:2">
      <c r="A190" s="320" t="s">
        <v>332</v>
      </c>
      <c r="B190" s="305">
        <v>422.628652</v>
      </c>
    </row>
    <row r="191" ht="15" spans="1:2">
      <c r="A191" s="320" t="s">
        <v>333</v>
      </c>
      <c r="B191" s="305">
        <v>1195.056256</v>
      </c>
    </row>
    <row r="192" ht="15" spans="1:2">
      <c r="A192" s="320" t="s">
        <v>334</v>
      </c>
      <c r="B192" s="305">
        <v>28671.740112</v>
      </c>
    </row>
    <row r="193" ht="15" spans="1:2">
      <c r="A193" s="320" t="s">
        <v>335</v>
      </c>
      <c r="B193" s="305">
        <v>14302.010976</v>
      </c>
    </row>
    <row r="194" ht="15" spans="1:2">
      <c r="A194" s="320" t="s">
        <v>985</v>
      </c>
      <c r="B194" s="305">
        <v>13.41648</v>
      </c>
    </row>
    <row r="195" ht="15" spans="1:2">
      <c r="A195" s="320" t="s">
        <v>336</v>
      </c>
      <c r="B195" s="305">
        <v>19823.302472</v>
      </c>
    </row>
    <row r="196" ht="15" spans="1:2">
      <c r="A196" s="320" t="s">
        <v>345</v>
      </c>
      <c r="B196" s="305">
        <v>4043.84</v>
      </c>
    </row>
    <row r="197" ht="15" spans="1:2">
      <c r="A197" s="320" t="s">
        <v>346</v>
      </c>
      <c r="B197" s="305">
        <v>1300</v>
      </c>
    </row>
    <row r="198" ht="15" spans="1:2">
      <c r="A198" s="320" t="s">
        <v>350</v>
      </c>
      <c r="B198" s="305">
        <v>1469.8</v>
      </c>
    </row>
    <row r="199" ht="15" spans="1:2">
      <c r="A199" s="320" t="s">
        <v>352</v>
      </c>
      <c r="B199" s="305">
        <v>1274.04</v>
      </c>
    </row>
    <row r="200" ht="15" spans="1:2">
      <c r="A200" s="320" t="s">
        <v>353</v>
      </c>
      <c r="B200" s="305">
        <v>7296.76</v>
      </c>
    </row>
    <row r="201" ht="15" spans="1:2">
      <c r="A201" s="320" t="s">
        <v>354</v>
      </c>
      <c r="B201" s="305">
        <v>1272.89</v>
      </c>
    </row>
    <row r="202" ht="15" spans="1:2">
      <c r="A202" s="320" t="s">
        <v>355</v>
      </c>
      <c r="B202" s="305">
        <v>3634.3</v>
      </c>
    </row>
    <row r="203" ht="15" spans="1:2">
      <c r="A203" s="320" t="s">
        <v>358</v>
      </c>
      <c r="B203" s="305">
        <v>2281.32</v>
      </c>
    </row>
    <row r="204" ht="15" spans="1:2">
      <c r="A204" s="320" t="s">
        <v>359</v>
      </c>
      <c r="B204" s="305">
        <v>108.25</v>
      </c>
    </row>
    <row r="205" ht="15" spans="1:2">
      <c r="A205" s="320" t="s">
        <v>360</v>
      </c>
      <c r="B205" s="305">
        <v>1881.24134</v>
      </c>
    </row>
    <row r="206" ht="15" spans="1:2">
      <c r="A206" s="320" t="s">
        <v>361</v>
      </c>
      <c r="B206" s="305">
        <v>81</v>
      </c>
    </row>
    <row r="207" ht="15" spans="1:2">
      <c r="A207" s="320" t="s">
        <v>362</v>
      </c>
      <c r="B207" s="305">
        <v>1500</v>
      </c>
    </row>
    <row r="208" ht="15" spans="1:2">
      <c r="A208" s="320" t="s">
        <v>363</v>
      </c>
      <c r="B208" s="305">
        <v>4</v>
      </c>
    </row>
    <row r="209" ht="15" spans="1:2">
      <c r="A209" s="320" t="s">
        <v>364</v>
      </c>
      <c r="B209" s="305">
        <v>291.24134</v>
      </c>
    </row>
    <row r="210" ht="15" spans="1:2">
      <c r="A210" s="320" t="s">
        <v>365</v>
      </c>
      <c r="B210" s="305">
        <v>5</v>
      </c>
    </row>
    <row r="211" ht="15" spans="1:2">
      <c r="A211" s="320" t="s">
        <v>366</v>
      </c>
      <c r="B211" s="305">
        <v>1515.867198</v>
      </c>
    </row>
    <row r="212" ht="15" spans="1:2">
      <c r="A212" s="320" t="s">
        <v>190</v>
      </c>
      <c r="B212" s="305">
        <v>73.840512</v>
      </c>
    </row>
    <row r="213" ht="15" spans="1:2">
      <c r="A213" s="320" t="s">
        <v>367</v>
      </c>
      <c r="B213" s="305">
        <v>339</v>
      </c>
    </row>
    <row r="214" ht="15" spans="1:2">
      <c r="A214" s="320" t="s">
        <v>986</v>
      </c>
      <c r="B214" s="305">
        <v>70.6</v>
      </c>
    </row>
    <row r="215" ht="15" spans="1:2">
      <c r="A215" s="320" t="s">
        <v>369</v>
      </c>
      <c r="B215" s="305">
        <v>6</v>
      </c>
    </row>
    <row r="216" ht="15" spans="1:2">
      <c r="A216" s="320" t="s">
        <v>370</v>
      </c>
      <c r="B216" s="305">
        <v>240</v>
      </c>
    </row>
    <row r="217" ht="15" spans="1:2">
      <c r="A217" s="320" t="s">
        <v>371</v>
      </c>
      <c r="B217" s="305">
        <v>786.426686</v>
      </c>
    </row>
    <row r="218" ht="15" spans="1:2">
      <c r="A218" s="320" t="s">
        <v>372</v>
      </c>
      <c r="B218" s="305">
        <v>15</v>
      </c>
    </row>
    <row r="219" ht="15" spans="1:2">
      <c r="A219" s="320" t="s">
        <v>373</v>
      </c>
      <c r="B219" s="305">
        <v>15</v>
      </c>
    </row>
    <row r="220" ht="15" spans="1:2">
      <c r="A220" s="320" t="s">
        <v>374</v>
      </c>
      <c r="B220" s="305">
        <v>1556</v>
      </c>
    </row>
    <row r="221" ht="15" spans="1:2">
      <c r="A221" s="320" t="s">
        <v>375</v>
      </c>
      <c r="B221" s="305">
        <v>1271</v>
      </c>
    </row>
    <row r="222" ht="15" spans="1:2">
      <c r="A222" s="320" t="s">
        <v>376</v>
      </c>
      <c r="B222" s="305">
        <v>285</v>
      </c>
    </row>
    <row r="223" ht="15" spans="1:2">
      <c r="A223" s="320" t="s">
        <v>377</v>
      </c>
      <c r="B223" s="305">
        <v>297</v>
      </c>
    </row>
    <row r="224" ht="15" spans="1:2">
      <c r="A224" s="320" t="s">
        <v>378</v>
      </c>
      <c r="B224" s="305">
        <v>247</v>
      </c>
    </row>
    <row r="225" ht="15" spans="1:2">
      <c r="A225" s="320" t="s">
        <v>379</v>
      </c>
      <c r="B225" s="305">
        <v>50</v>
      </c>
    </row>
    <row r="226" ht="15" spans="1:2">
      <c r="A226" s="320" t="s">
        <v>380</v>
      </c>
      <c r="B226" s="305">
        <v>300</v>
      </c>
    </row>
    <row r="227" ht="15" spans="1:2">
      <c r="A227" s="320" t="s">
        <v>381</v>
      </c>
      <c r="B227" s="305">
        <v>180</v>
      </c>
    </row>
    <row r="228" ht="15" spans="1:2">
      <c r="A228" s="320" t="s">
        <v>382</v>
      </c>
      <c r="B228" s="305">
        <v>120</v>
      </c>
    </row>
    <row r="229" ht="15" spans="1:2">
      <c r="A229" s="320" t="s">
        <v>388</v>
      </c>
      <c r="B229" s="305">
        <v>4087.398609</v>
      </c>
    </row>
    <row r="230" ht="15" spans="1:2">
      <c r="A230" s="320" t="s">
        <v>190</v>
      </c>
      <c r="B230" s="305">
        <v>1104.238988</v>
      </c>
    </row>
    <row r="231" ht="15" spans="1:2">
      <c r="A231" s="320" t="s">
        <v>389</v>
      </c>
      <c r="B231" s="305">
        <v>231</v>
      </c>
    </row>
    <row r="232" ht="15" spans="1:2">
      <c r="A232" s="320" t="s">
        <v>196</v>
      </c>
      <c r="B232" s="305">
        <v>584.159621</v>
      </c>
    </row>
    <row r="233" ht="15" spans="1:2">
      <c r="A233" s="320" t="s">
        <v>390</v>
      </c>
      <c r="B233" s="305">
        <v>2168</v>
      </c>
    </row>
    <row r="234" ht="15" spans="1:2">
      <c r="A234" s="320" t="s">
        <v>391</v>
      </c>
      <c r="B234" s="305">
        <v>3534.72357</v>
      </c>
    </row>
    <row r="235" ht="15" spans="1:2">
      <c r="A235" s="320" t="s">
        <v>987</v>
      </c>
      <c r="B235" s="305">
        <v>39892.21832</v>
      </c>
    </row>
    <row r="236" ht="15" spans="1:2">
      <c r="A236" s="320" t="s">
        <v>394</v>
      </c>
      <c r="B236" s="305">
        <v>1376.406457</v>
      </c>
    </row>
    <row r="237" ht="15" spans="1:2">
      <c r="A237" s="320" t="s">
        <v>190</v>
      </c>
      <c r="B237" s="305">
        <v>974.673695</v>
      </c>
    </row>
    <row r="238" ht="15" spans="1:2">
      <c r="A238" s="320" t="s">
        <v>191</v>
      </c>
      <c r="B238" s="305">
        <v>204</v>
      </c>
    </row>
    <row r="239" ht="15" spans="1:2">
      <c r="A239" s="320" t="s">
        <v>395</v>
      </c>
      <c r="B239" s="305">
        <v>197.732762</v>
      </c>
    </row>
    <row r="240" ht="15" spans="1:2">
      <c r="A240" s="320" t="s">
        <v>396</v>
      </c>
      <c r="B240" s="305">
        <v>2543.736424</v>
      </c>
    </row>
    <row r="241" ht="15" spans="1:2">
      <c r="A241" s="320" t="s">
        <v>397</v>
      </c>
      <c r="B241" s="305">
        <v>1967.6056</v>
      </c>
    </row>
    <row r="242" ht="15" spans="1:2">
      <c r="A242" s="320" t="s">
        <v>988</v>
      </c>
      <c r="B242" s="305">
        <v>576.130824</v>
      </c>
    </row>
    <row r="243" ht="15" spans="1:2">
      <c r="A243" s="320" t="s">
        <v>400</v>
      </c>
      <c r="B243" s="305">
        <v>5614.881752</v>
      </c>
    </row>
    <row r="244" ht="15" spans="1:2">
      <c r="A244" s="320" t="s">
        <v>401</v>
      </c>
      <c r="B244" s="305">
        <v>4238.61608</v>
      </c>
    </row>
    <row r="245" ht="15" spans="1:2">
      <c r="A245" s="320" t="s">
        <v>402</v>
      </c>
      <c r="B245" s="305">
        <v>1376.265672</v>
      </c>
    </row>
    <row r="246" ht="15" spans="1:2">
      <c r="A246" s="320" t="s">
        <v>404</v>
      </c>
      <c r="B246" s="305">
        <v>3327.323922</v>
      </c>
    </row>
    <row r="247" ht="15" spans="1:2">
      <c r="A247" s="320" t="s">
        <v>405</v>
      </c>
      <c r="B247" s="305">
        <v>792.708976</v>
      </c>
    </row>
    <row r="248" ht="15" spans="1:2">
      <c r="A248" s="320" t="s">
        <v>406</v>
      </c>
      <c r="B248" s="305">
        <v>25</v>
      </c>
    </row>
    <row r="249" ht="15" spans="1:2">
      <c r="A249" s="320" t="s">
        <v>407</v>
      </c>
      <c r="B249" s="305">
        <v>763.302032</v>
      </c>
    </row>
    <row r="250" ht="15" spans="1:2">
      <c r="A250" s="320" t="s">
        <v>408</v>
      </c>
      <c r="B250" s="305">
        <v>83.712914</v>
      </c>
    </row>
    <row r="251" ht="15" spans="1:2">
      <c r="A251" s="320" t="s">
        <v>409</v>
      </c>
      <c r="B251" s="305">
        <v>970</v>
      </c>
    </row>
    <row r="252" ht="15" spans="1:2">
      <c r="A252" s="320" t="s">
        <v>410</v>
      </c>
      <c r="B252" s="305">
        <v>134</v>
      </c>
    </row>
    <row r="253" ht="15" spans="1:2">
      <c r="A253" s="320" t="s">
        <v>411</v>
      </c>
      <c r="B253" s="305">
        <v>40</v>
      </c>
    </row>
    <row r="254" ht="15" spans="1:2">
      <c r="A254" s="320" t="s">
        <v>412</v>
      </c>
      <c r="B254" s="305">
        <v>518.6</v>
      </c>
    </row>
    <row r="255" ht="15" spans="1:2">
      <c r="A255" s="320" t="s">
        <v>415</v>
      </c>
      <c r="B255" s="305">
        <v>2636.77</v>
      </c>
    </row>
    <row r="256" ht="15" spans="1:2">
      <c r="A256" s="320" t="s">
        <v>416</v>
      </c>
      <c r="B256" s="305">
        <v>2636.77</v>
      </c>
    </row>
    <row r="257" ht="15" spans="1:2">
      <c r="A257" s="320" t="s">
        <v>418</v>
      </c>
      <c r="B257" s="305">
        <v>19327.19889</v>
      </c>
    </row>
    <row r="258" ht="15" spans="1:2">
      <c r="A258" s="320" t="s">
        <v>419</v>
      </c>
      <c r="B258" s="305">
        <v>5405.56268</v>
      </c>
    </row>
    <row r="259" ht="15" spans="1:2">
      <c r="A259" s="320" t="s">
        <v>420</v>
      </c>
      <c r="B259" s="305">
        <v>9590.269099</v>
      </c>
    </row>
    <row r="260" ht="15" spans="1:2">
      <c r="A260" s="320" t="s">
        <v>421</v>
      </c>
      <c r="B260" s="305">
        <v>4312.92</v>
      </c>
    </row>
    <row r="261" ht="15" spans="1:2">
      <c r="A261" s="320" t="s">
        <v>422</v>
      </c>
      <c r="B261" s="305">
        <v>18.447111</v>
      </c>
    </row>
    <row r="262" ht="15" spans="1:2">
      <c r="A262" s="320" t="s">
        <v>423</v>
      </c>
      <c r="B262" s="305">
        <v>3514</v>
      </c>
    </row>
    <row r="263" ht="15" spans="1:2">
      <c r="A263" s="320" t="s">
        <v>424</v>
      </c>
      <c r="B263" s="305">
        <v>3514</v>
      </c>
    </row>
    <row r="264" ht="15" spans="1:2">
      <c r="A264" s="320" t="s">
        <v>425</v>
      </c>
      <c r="B264" s="305">
        <v>217</v>
      </c>
    </row>
    <row r="265" ht="15" spans="1:2">
      <c r="A265" s="320" t="s">
        <v>427</v>
      </c>
      <c r="B265" s="305">
        <v>217</v>
      </c>
    </row>
    <row r="266" ht="15" spans="1:2">
      <c r="A266" s="320" t="s">
        <v>428</v>
      </c>
      <c r="B266" s="305">
        <v>20</v>
      </c>
    </row>
    <row r="267" ht="15" spans="1:2">
      <c r="A267" s="320" t="s">
        <v>429</v>
      </c>
      <c r="B267" s="305">
        <v>20</v>
      </c>
    </row>
    <row r="268" ht="15" spans="1:2">
      <c r="A268" s="320" t="s">
        <v>431</v>
      </c>
      <c r="B268" s="305">
        <v>434.333725</v>
      </c>
    </row>
    <row r="269" ht="15" spans="1:2">
      <c r="A269" s="320" t="s">
        <v>190</v>
      </c>
      <c r="B269" s="305">
        <v>434.333725</v>
      </c>
    </row>
    <row r="270" ht="15" spans="1:2">
      <c r="A270" s="320" t="s">
        <v>434</v>
      </c>
      <c r="B270" s="305">
        <v>880.56715</v>
      </c>
    </row>
    <row r="271" ht="15" spans="1:2">
      <c r="A271" s="320" t="s">
        <v>989</v>
      </c>
      <c r="B271" s="305">
        <v>8589.307266</v>
      </c>
    </row>
    <row r="272" ht="15" spans="1:2">
      <c r="A272" s="320" t="s">
        <v>437</v>
      </c>
      <c r="B272" s="305">
        <v>686.140891</v>
      </c>
    </row>
    <row r="273" ht="15" spans="1:2">
      <c r="A273" s="320" t="s">
        <v>190</v>
      </c>
      <c r="B273" s="305">
        <v>686.140891</v>
      </c>
    </row>
    <row r="274" ht="15" spans="1:2">
      <c r="A274" s="320" t="s">
        <v>441</v>
      </c>
      <c r="B274" s="305">
        <v>5762.54</v>
      </c>
    </row>
    <row r="275" ht="15" spans="1:2">
      <c r="A275" s="320" t="s">
        <v>442</v>
      </c>
      <c r="B275" s="305">
        <v>328.42</v>
      </c>
    </row>
    <row r="276" ht="15" spans="1:2">
      <c r="A276" s="320" t="s">
        <v>443</v>
      </c>
      <c r="B276" s="305">
        <v>5434.12</v>
      </c>
    </row>
    <row r="277" ht="15" spans="1:2">
      <c r="A277" s="320" t="s">
        <v>451</v>
      </c>
      <c r="B277" s="305">
        <v>2140.626375</v>
      </c>
    </row>
    <row r="278" ht="15" spans="1:2">
      <c r="A278" s="320" t="s">
        <v>452</v>
      </c>
      <c r="B278" s="305">
        <v>382.126375</v>
      </c>
    </row>
    <row r="279" ht="15" spans="1:2">
      <c r="A279" s="320" t="s">
        <v>990</v>
      </c>
      <c r="B279" s="305">
        <v>1758.5</v>
      </c>
    </row>
    <row r="280" ht="15" spans="1:2">
      <c r="A280" s="320" t="s">
        <v>991</v>
      </c>
      <c r="B280" s="305">
        <v>129105.265205</v>
      </c>
    </row>
    <row r="281" ht="15" spans="1:2">
      <c r="A281" s="320" t="s">
        <v>457</v>
      </c>
      <c r="B281" s="305">
        <v>58610.288939</v>
      </c>
    </row>
    <row r="282" ht="15" spans="1:2">
      <c r="A282" s="320" t="s">
        <v>190</v>
      </c>
      <c r="B282" s="305">
        <v>2169.11558</v>
      </c>
    </row>
    <row r="283" ht="15" spans="1:2">
      <c r="A283" s="320" t="s">
        <v>191</v>
      </c>
      <c r="B283" s="305">
        <v>301</v>
      </c>
    </row>
    <row r="284" ht="15" spans="1:2">
      <c r="A284" s="320" t="s">
        <v>458</v>
      </c>
      <c r="B284" s="305">
        <v>4742.686245</v>
      </c>
    </row>
    <row r="285" ht="15" spans="1:2">
      <c r="A285" s="320" t="s">
        <v>459</v>
      </c>
      <c r="B285" s="305">
        <v>1677.320222</v>
      </c>
    </row>
    <row r="286" ht="15" spans="1:2">
      <c r="A286" s="320" t="s">
        <v>460</v>
      </c>
      <c r="B286" s="305">
        <v>49720.166892</v>
      </c>
    </row>
    <row r="287" ht="15" spans="1:2">
      <c r="A287" s="320" t="s">
        <v>463</v>
      </c>
      <c r="B287" s="305">
        <v>13698.51</v>
      </c>
    </row>
    <row r="288" ht="15" spans="1:2">
      <c r="A288" s="320" t="s">
        <v>464</v>
      </c>
      <c r="B288" s="305">
        <v>13698.51</v>
      </c>
    </row>
    <row r="289" ht="15" spans="1:2">
      <c r="A289" s="320" t="s">
        <v>465</v>
      </c>
      <c r="B289" s="305">
        <v>12297.106266</v>
      </c>
    </row>
    <row r="290" ht="15" spans="1:2">
      <c r="A290" s="320" t="s">
        <v>467</v>
      </c>
      <c r="B290" s="305">
        <v>44499.36</v>
      </c>
    </row>
    <row r="291" ht="15" spans="1:2">
      <c r="A291" s="320" t="s">
        <v>992</v>
      </c>
      <c r="B291" s="305">
        <v>5380.288129</v>
      </c>
    </row>
    <row r="292" ht="15" spans="1:2">
      <c r="A292" s="320" t="s">
        <v>470</v>
      </c>
      <c r="B292" s="305">
        <v>3333.831045</v>
      </c>
    </row>
    <row r="293" ht="15" spans="1:2">
      <c r="A293" s="320" t="s">
        <v>190</v>
      </c>
      <c r="B293" s="305">
        <v>637.552788</v>
      </c>
    </row>
    <row r="294" ht="15" spans="1:2">
      <c r="A294" s="320" t="s">
        <v>191</v>
      </c>
      <c r="B294" s="305">
        <v>188.28</v>
      </c>
    </row>
    <row r="295" ht="15" spans="1:2">
      <c r="A295" s="320" t="s">
        <v>196</v>
      </c>
      <c r="B295" s="305">
        <v>1426.498257</v>
      </c>
    </row>
    <row r="296" ht="15" spans="1:2">
      <c r="A296" s="320" t="s">
        <v>472</v>
      </c>
      <c r="B296" s="305">
        <v>64</v>
      </c>
    </row>
    <row r="297" ht="15" spans="1:2">
      <c r="A297" s="320" t="s">
        <v>473</v>
      </c>
      <c r="B297" s="305">
        <v>273.5</v>
      </c>
    </row>
    <row r="298" ht="15" spans="1:2">
      <c r="A298" s="320" t="s">
        <v>475</v>
      </c>
      <c r="B298" s="305">
        <v>718</v>
      </c>
    </row>
    <row r="299" ht="15" spans="1:2">
      <c r="A299" s="320" t="s">
        <v>481</v>
      </c>
      <c r="B299" s="305">
        <v>26</v>
      </c>
    </row>
    <row r="300" ht="15" spans="1:2">
      <c r="A300" s="320" t="s">
        <v>482</v>
      </c>
      <c r="B300" s="305">
        <v>859.72</v>
      </c>
    </row>
    <row r="301" ht="15" spans="1:2">
      <c r="A301" s="320" t="s">
        <v>191</v>
      </c>
      <c r="B301" s="305">
        <v>41.16</v>
      </c>
    </row>
    <row r="302" ht="15" spans="1:2">
      <c r="A302" s="320" t="s">
        <v>483</v>
      </c>
      <c r="B302" s="305">
        <v>162</v>
      </c>
    </row>
    <row r="303" ht="15" spans="1:2">
      <c r="A303" s="320" t="s">
        <v>485</v>
      </c>
      <c r="B303" s="305">
        <v>632.56</v>
      </c>
    </row>
    <row r="304" ht="15" spans="1:2">
      <c r="A304" s="320" t="s">
        <v>486</v>
      </c>
      <c r="B304" s="305">
        <v>24</v>
      </c>
    </row>
    <row r="305" ht="15" spans="1:2">
      <c r="A305" s="320" t="s">
        <v>487</v>
      </c>
      <c r="B305" s="305">
        <v>1095.737084</v>
      </c>
    </row>
    <row r="306" ht="15" spans="1:2">
      <c r="A306" s="320" t="s">
        <v>488</v>
      </c>
      <c r="B306" s="305">
        <v>383.237084</v>
      </c>
    </row>
    <row r="307" ht="15" spans="1:2">
      <c r="A307" s="320" t="s">
        <v>489</v>
      </c>
      <c r="B307" s="305">
        <v>168.5</v>
      </c>
    </row>
    <row r="308" ht="15" spans="1:2">
      <c r="A308" s="320" t="s">
        <v>492</v>
      </c>
      <c r="B308" s="305">
        <v>173</v>
      </c>
    </row>
    <row r="309" ht="15" spans="1:2">
      <c r="A309" s="320" t="s">
        <v>493</v>
      </c>
      <c r="B309" s="305">
        <v>115</v>
      </c>
    </row>
    <row r="310" ht="15" spans="1:2">
      <c r="A310" s="320" t="s">
        <v>494</v>
      </c>
      <c r="B310" s="305">
        <v>185</v>
      </c>
    </row>
    <row r="311" ht="15" spans="1:2">
      <c r="A311" s="320" t="s">
        <v>496</v>
      </c>
      <c r="B311" s="305">
        <v>61</v>
      </c>
    </row>
    <row r="312" ht="15" spans="1:2">
      <c r="A312" s="320" t="s">
        <v>497</v>
      </c>
      <c r="B312" s="305">
        <v>10</v>
      </c>
    </row>
    <row r="313" ht="15" spans="1:2">
      <c r="A313" s="320" t="s">
        <v>993</v>
      </c>
      <c r="B313" s="305">
        <v>10</v>
      </c>
    </row>
    <row r="314" ht="15" spans="1:2">
      <c r="A314" s="320" t="s">
        <v>994</v>
      </c>
      <c r="B314" s="305">
        <v>10</v>
      </c>
    </row>
    <row r="315" ht="15" spans="1:2">
      <c r="A315" s="320" t="s">
        <v>500</v>
      </c>
      <c r="B315" s="305">
        <v>32</v>
      </c>
    </row>
    <row r="316" ht="15" spans="1:2">
      <c r="A316" s="320" t="s">
        <v>503</v>
      </c>
      <c r="B316" s="305">
        <v>32</v>
      </c>
    </row>
    <row r="317" ht="15" spans="1:2">
      <c r="A317" s="320" t="s">
        <v>506</v>
      </c>
      <c r="B317" s="305">
        <v>49</v>
      </c>
    </row>
    <row r="318" ht="15" spans="1:2">
      <c r="A318" s="320" t="s">
        <v>507</v>
      </c>
      <c r="B318" s="305">
        <v>49</v>
      </c>
    </row>
    <row r="319" ht="15" spans="1:2">
      <c r="A319" s="320" t="s">
        <v>995</v>
      </c>
      <c r="B319" s="305">
        <v>12296.21294</v>
      </c>
    </row>
    <row r="320" ht="15" spans="1:2">
      <c r="A320" s="320" t="s">
        <v>509</v>
      </c>
      <c r="B320" s="305">
        <v>12296.21294</v>
      </c>
    </row>
    <row r="321" ht="15" spans="1:2">
      <c r="A321" s="320" t="s">
        <v>190</v>
      </c>
      <c r="B321" s="305">
        <v>383.324002</v>
      </c>
    </row>
    <row r="322" ht="15" spans="1:2">
      <c r="A322" s="320" t="s">
        <v>510</v>
      </c>
      <c r="B322" s="305">
        <v>1694</v>
      </c>
    </row>
    <row r="323" ht="15" spans="1:2">
      <c r="A323" s="320" t="s">
        <v>511</v>
      </c>
      <c r="B323" s="305">
        <v>2478.566282</v>
      </c>
    </row>
    <row r="324" ht="15" spans="1:2">
      <c r="A324" s="320" t="s">
        <v>513</v>
      </c>
      <c r="B324" s="305">
        <v>221.322656</v>
      </c>
    </row>
    <row r="325" ht="15" spans="1:2">
      <c r="A325" s="320" t="s">
        <v>515</v>
      </c>
      <c r="B325" s="305">
        <v>7519</v>
      </c>
    </row>
    <row r="326" ht="15" spans="1:2">
      <c r="A326" s="320" t="s">
        <v>996</v>
      </c>
      <c r="B326" s="305">
        <v>3433.4892</v>
      </c>
    </row>
    <row r="327" ht="15" spans="1:2">
      <c r="A327" s="320" t="s">
        <v>527</v>
      </c>
      <c r="B327" s="305">
        <v>2914.55411</v>
      </c>
    </row>
    <row r="328" ht="15" spans="1:2">
      <c r="A328" s="320" t="s">
        <v>190</v>
      </c>
      <c r="B328" s="305">
        <v>404.96703</v>
      </c>
    </row>
    <row r="329" ht="15" spans="1:2">
      <c r="A329" s="320" t="s">
        <v>196</v>
      </c>
      <c r="B329" s="305">
        <v>130.43708</v>
      </c>
    </row>
    <row r="330" ht="15" spans="1:2">
      <c r="A330" s="320" t="s">
        <v>529</v>
      </c>
      <c r="B330" s="305">
        <v>2379.15</v>
      </c>
    </row>
    <row r="331" ht="15" spans="1:2">
      <c r="A331" s="320" t="s">
        <v>530</v>
      </c>
      <c r="B331" s="305">
        <v>478.33509</v>
      </c>
    </row>
    <row r="332" ht="15" spans="1:2">
      <c r="A332" s="320" t="s">
        <v>190</v>
      </c>
      <c r="B332" s="305">
        <v>88.397478</v>
      </c>
    </row>
    <row r="333" ht="15" spans="1:2">
      <c r="A333" s="320" t="s">
        <v>191</v>
      </c>
      <c r="B333" s="305">
        <v>190</v>
      </c>
    </row>
    <row r="334" ht="15" spans="1:2">
      <c r="A334" s="320" t="s">
        <v>531</v>
      </c>
      <c r="B334" s="305">
        <v>199.937612</v>
      </c>
    </row>
    <row r="335" ht="15" spans="1:2">
      <c r="A335" s="320" t="s">
        <v>535</v>
      </c>
      <c r="B335" s="305">
        <v>40.6</v>
      </c>
    </row>
    <row r="336" ht="15" spans="1:2">
      <c r="A336" s="320" t="s">
        <v>997</v>
      </c>
      <c r="B336" s="305">
        <v>40.6</v>
      </c>
    </row>
    <row r="337" ht="15" spans="1:2">
      <c r="A337" s="320" t="s">
        <v>998</v>
      </c>
      <c r="B337" s="305">
        <v>307.733042</v>
      </c>
    </row>
    <row r="338" ht="15" spans="1:2">
      <c r="A338" s="320" t="s">
        <v>538</v>
      </c>
      <c r="B338" s="305">
        <v>307.733042</v>
      </c>
    </row>
    <row r="339" ht="15" spans="1:2">
      <c r="A339" s="320" t="s">
        <v>190</v>
      </c>
      <c r="B339" s="305">
        <v>229.233042</v>
      </c>
    </row>
    <row r="340" ht="15" spans="1:2">
      <c r="A340" s="320" t="s">
        <v>191</v>
      </c>
      <c r="B340" s="305">
        <v>78.5</v>
      </c>
    </row>
    <row r="341" ht="15" spans="1:2">
      <c r="A341" s="320" t="s">
        <v>999</v>
      </c>
      <c r="B341" s="305">
        <v>140</v>
      </c>
    </row>
    <row r="342" ht="15" spans="1:2">
      <c r="A342" s="320" t="s">
        <v>545</v>
      </c>
      <c r="B342" s="305">
        <v>30</v>
      </c>
    </row>
    <row r="343" ht="15" spans="1:2">
      <c r="A343" s="320" t="s">
        <v>546</v>
      </c>
      <c r="B343" s="305">
        <v>30</v>
      </c>
    </row>
    <row r="344" ht="15" spans="1:2">
      <c r="A344" s="320" t="s">
        <v>547</v>
      </c>
      <c r="B344" s="305">
        <v>110</v>
      </c>
    </row>
    <row r="345" ht="15" spans="1:2">
      <c r="A345" s="320" t="s">
        <v>548</v>
      </c>
      <c r="B345" s="305">
        <v>110</v>
      </c>
    </row>
    <row r="346" ht="15" spans="1:2">
      <c r="A346" s="320" t="s">
        <v>1000</v>
      </c>
      <c r="B346" s="305">
        <v>1220.739778</v>
      </c>
    </row>
    <row r="347" ht="15" spans="1:2">
      <c r="A347" s="320" t="s">
        <v>550</v>
      </c>
      <c r="B347" s="305">
        <v>913.388578</v>
      </c>
    </row>
    <row r="348" ht="15" spans="1:2">
      <c r="A348" s="320" t="s">
        <v>551</v>
      </c>
      <c r="B348" s="305">
        <v>505.75</v>
      </c>
    </row>
    <row r="349" ht="15" spans="1:2">
      <c r="A349" s="320" t="s">
        <v>196</v>
      </c>
      <c r="B349" s="305">
        <v>407.638578</v>
      </c>
    </row>
    <row r="350" ht="15" spans="1:2">
      <c r="A350" s="320" t="s">
        <v>553</v>
      </c>
      <c r="B350" s="305">
        <v>307.3512</v>
      </c>
    </row>
    <row r="351" ht="15" spans="1:2">
      <c r="A351" s="320" t="s">
        <v>554</v>
      </c>
      <c r="B351" s="305">
        <v>131.1512</v>
      </c>
    </row>
    <row r="352" ht="15" spans="1:2">
      <c r="A352" s="320" t="s">
        <v>555</v>
      </c>
      <c r="B352" s="305">
        <v>176.2</v>
      </c>
    </row>
    <row r="353" ht="15" spans="1:2">
      <c r="A353" s="320" t="s">
        <v>1001</v>
      </c>
      <c r="B353" s="305">
        <v>18636.709526</v>
      </c>
    </row>
    <row r="354" ht="15" spans="1:2">
      <c r="A354" s="320" t="s">
        <v>557</v>
      </c>
      <c r="B354" s="305">
        <v>350</v>
      </c>
    </row>
    <row r="355" ht="15" spans="1:2">
      <c r="A355" s="320" t="s">
        <v>560</v>
      </c>
      <c r="B355" s="305">
        <v>300</v>
      </c>
    </row>
    <row r="356" ht="15" spans="1:2">
      <c r="A356" s="320" t="s">
        <v>563</v>
      </c>
      <c r="B356" s="305">
        <v>50</v>
      </c>
    </row>
    <row r="357" ht="15" spans="1:2">
      <c r="A357" s="320" t="s">
        <v>565</v>
      </c>
      <c r="B357" s="305">
        <v>16817.282266</v>
      </c>
    </row>
    <row r="358" ht="15" spans="1:2">
      <c r="A358" s="320" t="s">
        <v>566</v>
      </c>
      <c r="B358" s="305">
        <v>14317.282266</v>
      </c>
    </row>
    <row r="359" ht="15" spans="1:2">
      <c r="A359" s="320" t="s">
        <v>567</v>
      </c>
      <c r="B359" s="305">
        <v>2500</v>
      </c>
    </row>
    <row r="360" ht="15" spans="1:2">
      <c r="A360" s="320" t="s">
        <v>569</v>
      </c>
      <c r="B360" s="305">
        <v>1469.42726</v>
      </c>
    </row>
    <row r="361" ht="15" spans="1:2">
      <c r="A361" s="320" t="s">
        <v>570</v>
      </c>
      <c r="B361" s="305">
        <v>1469.42726</v>
      </c>
    </row>
    <row r="362" ht="15" spans="1:2">
      <c r="A362" s="320" t="s">
        <v>1002</v>
      </c>
      <c r="B362" s="305">
        <v>165.5893</v>
      </c>
    </row>
    <row r="363" ht="15" spans="1:2">
      <c r="A363" s="320" t="s">
        <v>572</v>
      </c>
      <c r="B363" s="305">
        <v>164.7893</v>
      </c>
    </row>
    <row r="364" ht="15" spans="1:2">
      <c r="A364" s="320" t="s">
        <v>196</v>
      </c>
      <c r="B364" s="305">
        <v>140.7893</v>
      </c>
    </row>
    <row r="365" ht="15" spans="1:2">
      <c r="A365" s="320" t="s">
        <v>574</v>
      </c>
      <c r="B365" s="305">
        <v>24</v>
      </c>
    </row>
    <row r="366" ht="15" spans="1:2">
      <c r="A366" s="320" t="s">
        <v>1003</v>
      </c>
      <c r="B366" s="305">
        <v>0.8</v>
      </c>
    </row>
    <row r="367" ht="15" spans="1:2">
      <c r="A367" s="320" t="s">
        <v>1004</v>
      </c>
      <c r="B367" s="305">
        <v>0.8</v>
      </c>
    </row>
    <row r="368" ht="15" spans="1:2">
      <c r="A368" s="320" t="s">
        <v>1005</v>
      </c>
      <c r="B368" s="305">
        <v>8694.466954</v>
      </c>
    </row>
    <row r="369" ht="15" spans="1:2">
      <c r="A369" s="320" t="s">
        <v>576</v>
      </c>
      <c r="B369" s="305">
        <v>2239.506954</v>
      </c>
    </row>
    <row r="370" ht="15" spans="1:2">
      <c r="A370" s="320" t="s">
        <v>190</v>
      </c>
      <c r="B370" s="305">
        <v>368.744134</v>
      </c>
    </row>
    <row r="371" ht="15" spans="1:2">
      <c r="A371" s="320" t="s">
        <v>191</v>
      </c>
      <c r="B371" s="305">
        <v>1701.55</v>
      </c>
    </row>
    <row r="372" ht="15" spans="1:2">
      <c r="A372" s="320" t="s">
        <v>577</v>
      </c>
      <c r="B372" s="305">
        <v>24</v>
      </c>
    </row>
    <row r="373" ht="15" spans="1:2">
      <c r="A373" s="320" t="s">
        <v>196</v>
      </c>
      <c r="B373" s="305">
        <v>119.91282</v>
      </c>
    </row>
    <row r="374" ht="15" spans="1:2">
      <c r="A374" s="320" t="s">
        <v>579</v>
      </c>
      <c r="B374" s="305">
        <v>25.3</v>
      </c>
    </row>
    <row r="375" ht="15" spans="1:2">
      <c r="A375" s="320" t="s">
        <v>1006</v>
      </c>
      <c r="B375" s="305">
        <v>5067</v>
      </c>
    </row>
    <row r="376" ht="15" spans="1:2">
      <c r="A376" s="320" t="s">
        <v>190</v>
      </c>
      <c r="B376" s="305">
        <v>2323</v>
      </c>
    </row>
    <row r="377" ht="15" spans="1:2">
      <c r="A377" s="320" t="s">
        <v>581</v>
      </c>
      <c r="B377" s="305">
        <v>2744</v>
      </c>
    </row>
    <row r="378" ht="15" spans="1:2">
      <c r="A378" s="320" t="s">
        <v>584</v>
      </c>
      <c r="B378" s="305">
        <v>1075.86</v>
      </c>
    </row>
    <row r="379" ht="15" spans="1:2">
      <c r="A379" s="320" t="s">
        <v>585</v>
      </c>
      <c r="B379" s="305">
        <v>1075.86</v>
      </c>
    </row>
    <row r="380" ht="15" spans="1:2">
      <c r="A380" s="320" t="s">
        <v>589</v>
      </c>
      <c r="B380" s="305">
        <v>312.1</v>
      </c>
    </row>
    <row r="381" ht="15" spans="1:2">
      <c r="A381" s="320" t="s">
        <v>1007</v>
      </c>
      <c r="B381" s="305">
        <v>10000</v>
      </c>
    </row>
    <row r="382" ht="15" spans="1:2">
      <c r="A382" s="320" t="s">
        <v>1008</v>
      </c>
      <c r="B382" s="305">
        <v>35041.055788</v>
      </c>
    </row>
    <row r="383" ht="15" spans="1:2">
      <c r="A383" s="320" t="s">
        <v>1009</v>
      </c>
      <c r="B383" s="305">
        <v>34541.055788</v>
      </c>
    </row>
    <row r="384" ht="15" spans="1:2">
      <c r="A384" s="320" t="s">
        <v>592</v>
      </c>
      <c r="B384" s="305">
        <v>500</v>
      </c>
    </row>
  </sheetData>
  <mergeCells count="4">
    <mergeCell ref="A1:B1"/>
    <mergeCell ref="A2:B2"/>
    <mergeCell ref="A3:B3"/>
    <mergeCell ref="A4:B4"/>
  </mergeCells>
  <pageMargins left="0.699305555555556" right="0.699305555555556"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D392"/>
  <sheetViews>
    <sheetView topLeftCell="A21" workbookViewId="0">
      <selection activeCell="I26" sqref="I26"/>
    </sheetView>
  </sheetViews>
  <sheetFormatPr defaultColWidth="9" defaultRowHeight="14.25" outlineLevelCol="3"/>
  <cols>
    <col min="1" max="1" width="51.75" customWidth="1"/>
    <col min="2" max="2" width="12.75" customWidth="1"/>
    <col min="3" max="3" width="12.125" customWidth="1"/>
    <col min="4" max="4" width="11.625" customWidth="1"/>
  </cols>
  <sheetData>
    <row r="1" ht="18.75" spans="1:4">
      <c r="A1" s="60" t="s">
        <v>1010</v>
      </c>
      <c r="B1" s="60"/>
      <c r="C1" s="60"/>
      <c r="D1" s="60"/>
    </row>
    <row r="2" ht="24.75" spans="1:4">
      <c r="A2" s="307" t="s">
        <v>1011</v>
      </c>
      <c r="B2" s="307"/>
      <c r="C2" s="307"/>
      <c r="D2" s="307"/>
    </row>
    <row r="3" ht="16.5" spans="1:4">
      <c r="A3" s="308" t="s">
        <v>1012</v>
      </c>
      <c r="B3" s="308"/>
      <c r="C3" s="308"/>
      <c r="D3" s="308"/>
    </row>
    <row r="4" ht="15" spans="1:4">
      <c r="A4" s="309"/>
      <c r="B4" s="309"/>
      <c r="C4" s="309"/>
      <c r="D4" s="310" t="s">
        <v>184</v>
      </c>
    </row>
    <row r="5" ht="16.5" spans="1:4">
      <c r="A5" s="311" t="s">
        <v>1013</v>
      </c>
      <c r="B5" s="312" t="s">
        <v>1014</v>
      </c>
      <c r="C5" s="312"/>
      <c r="D5" s="312"/>
    </row>
    <row r="6" ht="20.25" customHeight="1" spans="1:4">
      <c r="A6" s="311"/>
      <c r="B6" s="312" t="s">
        <v>1015</v>
      </c>
      <c r="C6" s="312" t="s">
        <v>1016</v>
      </c>
      <c r="D6" s="312" t="s">
        <v>1017</v>
      </c>
    </row>
    <row r="7" ht="15" spans="1:4">
      <c r="A7" s="302" t="s">
        <v>187</v>
      </c>
      <c r="B7" s="303">
        <v>713244</v>
      </c>
      <c r="C7" s="303">
        <v>301929.0509</v>
      </c>
      <c r="D7" s="303">
        <v>411314.9491</v>
      </c>
    </row>
    <row r="8" ht="15" spans="1:4">
      <c r="A8" s="304" t="s">
        <v>1018</v>
      </c>
      <c r="B8" s="305">
        <v>66297.506583</v>
      </c>
      <c r="C8" s="305">
        <v>19980.693271</v>
      </c>
      <c r="D8" s="305">
        <v>46316.813312</v>
      </c>
    </row>
    <row r="9" ht="15" spans="1:4">
      <c r="A9" s="306" t="s">
        <v>1019</v>
      </c>
      <c r="B9" s="305">
        <v>1683.106162</v>
      </c>
      <c r="C9" s="305">
        <v>721.566162</v>
      </c>
      <c r="D9" s="305">
        <v>961.54</v>
      </c>
    </row>
    <row r="10" ht="15" spans="1:4">
      <c r="A10" s="313" t="s">
        <v>1020</v>
      </c>
      <c r="B10" s="305">
        <v>664.630154</v>
      </c>
      <c r="C10" s="305">
        <v>664.630154</v>
      </c>
      <c r="D10" s="305"/>
    </row>
    <row r="11" ht="15" spans="1:4">
      <c r="A11" s="313" t="s">
        <v>1021</v>
      </c>
      <c r="B11" s="305">
        <v>92</v>
      </c>
      <c r="C11" s="305"/>
      <c r="D11" s="305">
        <v>92</v>
      </c>
    </row>
    <row r="12" ht="15" spans="1:4">
      <c r="A12" s="313" t="s">
        <v>1022</v>
      </c>
      <c r="B12" s="305">
        <v>178.76</v>
      </c>
      <c r="C12" s="305"/>
      <c r="D12" s="305">
        <v>178.76</v>
      </c>
    </row>
    <row r="13" ht="15" spans="1:4">
      <c r="A13" s="313" t="s">
        <v>1023</v>
      </c>
      <c r="B13" s="305">
        <v>29.2</v>
      </c>
      <c r="C13" s="305"/>
      <c r="D13" s="305">
        <v>29.2</v>
      </c>
    </row>
    <row r="14" ht="15" spans="1:4">
      <c r="A14" s="313" t="s">
        <v>1024</v>
      </c>
      <c r="B14" s="305">
        <v>156.78</v>
      </c>
      <c r="C14" s="305"/>
      <c r="D14" s="305">
        <v>156.78</v>
      </c>
    </row>
    <row r="15" ht="15" spans="1:4">
      <c r="A15" s="313" t="s">
        <v>1025</v>
      </c>
      <c r="B15" s="305">
        <v>464.2</v>
      </c>
      <c r="C15" s="305"/>
      <c r="D15" s="305">
        <v>464.2</v>
      </c>
    </row>
    <row r="16" ht="15" spans="1:4">
      <c r="A16" s="313" t="s">
        <v>1026</v>
      </c>
      <c r="B16" s="305">
        <v>28.6</v>
      </c>
      <c r="C16" s="305"/>
      <c r="D16" s="305">
        <v>28.6</v>
      </c>
    </row>
    <row r="17" ht="15" spans="1:4">
      <c r="A17" s="313" t="s">
        <v>1027</v>
      </c>
      <c r="B17" s="305">
        <v>56.936008</v>
      </c>
      <c r="C17" s="305">
        <v>56.936008</v>
      </c>
      <c r="D17" s="305"/>
    </row>
    <row r="18" ht="15" spans="1:4">
      <c r="A18" s="313" t="s">
        <v>1028</v>
      </c>
      <c r="B18" s="305">
        <v>12</v>
      </c>
      <c r="C18" s="305"/>
      <c r="D18" s="305">
        <v>12</v>
      </c>
    </row>
    <row r="19" ht="15" spans="1:4">
      <c r="A19" s="306" t="s">
        <v>1029</v>
      </c>
      <c r="B19" s="305">
        <v>1242.778188</v>
      </c>
      <c r="C19" s="305">
        <v>520.158188</v>
      </c>
      <c r="D19" s="305">
        <v>722.62</v>
      </c>
    </row>
    <row r="20" ht="15" spans="1:4">
      <c r="A20" s="313" t="s">
        <v>1020</v>
      </c>
      <c r="B20" s="305">
        <v>460.808224</v>
      </c>
      <c r="C20" s="305">
        <v>460.808224</v>
      </c>
      <c r="D20" s="305"/>
    </row>
    <row r="21" ht="15" spans="1:4">
      <c r="A21" s="313" t="s">
        <v>1021</v>
      </c>
      <c r="B21" s="305">
        <v>376.22</v>
      </c>
      <c r="C21" s="305"/>
      <c r="D21" s="305">
        <v>376.22</v>
      </c>
    </row>
    <row r="22" ht="15" spans="1:4">
      <c r="A22" s="313" t="s">
        <v>1030</v>
      </c>
      <c r="B22" s="305">
        <v>110</v>
      </c>
      <c r="C22" s="305"/>
      <c r="D22" s="305">
        <v>110</v>
      </c>
    </row>
    <row r="23" ht="15" spans="1:4">
      <c r="A23" s="313" t="s">
        <v>1031</v>
      </c>
      <c r="B23" s="305">
        <v>234.4</v>
      </c>
      <c r="C23" s="305"/>
      <c r="D23" s="305">
        <v>234.4</v>
      </c>
    </row>
    <row r="24" ht="15" spans="1:4">
      <c r="A24" s="313" t="s">
        <v>1027</v>
      </c>
      <c r="B24" s="305">
        <v>59.349964</v>
      </c>
      <c r="C24" s="305">
        <v>59.349964</v>
      </c>
      <c r="D24" s="305"/>
    </row>
    <row r="25" ht="15" spans="1:4">
      <c r="A25" s="313" t="s">
        <v>1032</v>
      </c>
      <c r="B25" s="305">
        <v>2</v>
      </c>
      <c r="C25" s="305"/>
      <c r="D25" s="305">
        <v>2</v>
      </c>
    </row>
    <row r="26" ht="15" spans="1:4">
      <c r="A26" s="306" t="s">
        <v>1033</v>
      </c>
      <c r="B26" s="305">
        <v>20766.000438</v>
      </c>
      <c r="C26" s="305">
        <v>10054.090438</v>
      </c>
      <c r="D26" s="305">
        <v>10711.91</v>
      </c>
    </row>
    <row r="27" ht="15" spans="1:4">
      <c r="A27" s="313" t="s">
        <v>1020</v>
      </c>
      <c r="B27" s="305">
        <v>9203.073519</v>
      </c>
      <c r="C27" s="305">
        <v>8907.843519</v>
      </c>
      <c r="D27" s="305">
        <v>295.23</v>
      </c>
    </row>
    <row r="28" ht="15" spans="1:4">
      <c r="A28" s="313" t="s">
        <v>1021</v>
      </c>
      <c r="B28" s="305">
        <v>9032.99</v>
      </c>
      <c r="C28" s="305">
        <v>4.06</v>
      </c>
      <c r="D28" s="305">
        <v>9028.93</v>
      </c>
    </row>
    <row r="29" ht="15" spans="1:4">
      <c r="A29" s="313" t="s">
        <v>1034</v>
      </c>
      <c r="B29" s="305">
        <v>16.00497</v>
      </c>
      <c r="C29" s="305"/>
      <c r="D29" s="305">
        <v>15.8</v>
      </c>
    </row>
    <row r="30" ht="15" spans="1:4">
      <c r="A30" s="313" t="s">
        <v>1035</v>
      </c>
      <c r="B30" s="305">
        <v>865.36</v>
      </c>
      <c r="C30" s="305"/>
      <c r="D30" s="305">
        <v>865.36</v>
      </c>
    </row>
    <row r="31" ht="15" spans="1:4">
      <c r="A31" s="313" t="s">
        <v>1027</v>
      </c>
      <c r="B31" s="305">
        <v>1141.981949</v>
      </c>
      <c r="C31" s="305">
        <v>1141.981949</v>
      </c>
      <c r="D31" s="305"/>
    </row>
    <row r="32" ht="15" spans="1:4">
      <c r="A32" s="313" t="s">
        <v>1036</v>
      </c>
      <c r="B32" s="305">
        <v>506.59</v>
      </c>
      <c r="C32" s="305"/>
      <c r="D32" s="305">
        <v>506.59</v>
      </c>
    </row>
    <row r="33" ht="15" spans="1:4">
      <c r="A33" s="306" t="s">
        <v>1037</v>
      </c>
      <c r="B33" s="305">
        <v>1513.033202</v>
      </c>
      <c r="C33" s="305">
        <v>473.033202</v>
      </c>
      <c r="D33" s="305">
        <v>1040</v>
      </c>
    </row>
    <row r="34" ht="15" spans="1:4">
      <c r="A34" s="313" t="s">
        <v>1020</v>
      </c>
      <c r="B34" s="305">
        <v>346.402242</v>
      </c>
      <c r="C34" s="305">
        <v>346.402242</v>
      </c>
      <c r="D34" s="305"/>
    </row>
    <row r="35" ht="15" spans="1:4">
      <c r="A35" s="313" t="s">
        <v>1021</v>
      </c>
      <c r="B35" s="305">
        <v>26.412</v>
      </c>
      <c r="C35" s="305">
        <v>26.412</v>
      </c>
      <c r="D35" s="305"/>
    </row>
    <row r="36" ht="15" spans="1:4">
      <c r="A36" s="313" t="s">
        <v>1027</v>
      </c>
      <c r="B36" s="305">
        <v>100.21896</v>
      </c>
      <c r="C36" s="305">
        <v>100.21896</v>
      </c>
      <c r="D36" s="305"/>
    </row>
    <row r="37" ht="15" spans="1:4">
      <c r="A37" s="313" t="s">
        <v>1038</v>
      </c>
      <c r="B37" s="305">
        <v>1040</v>
      </c>
      <c r="C37" s="305"/>
      <c r="D37" s="305">
        <v>1040</v>
      </c>
    </row>
    <row r="38" ht="15" spans="1:4">
      <c r="A38" s="306" t="s">
        <v>1039</v>
      </c>
      <c r="B38" s="305">
        <v>1056.910628</v>
      </c>
      <c r="C38" s="305">
        <v>327.950628</v>
      </c>
      <c r="D38" s="305">
        <v>728.96</v>
      </c>
    </row>
    <row r="39" ht="15" spans="1:4">
      <c r="A39" s="313" t="s">
        <v>1020</v>
      </c>
      <c r="B39" s="305">
        <v>261.214126</v>
      </c>
      <c r="C39" s="305">
        <v>261.214126</v>
      </c>
      <c r="D39" s="305"/>
    </row>
    <row r="40" ht="15" spans="1:4">
      <c r="A40" s="313" t="s">
        <v>1021</v>
      </c>
      <c r="B40" s="305">
        <v>209</v>
      </c>
      <c r="C40" s="305"/>
      <c r="D40" s="305">
        <v>209</v>
      </c>
    </row>
    <row r="41" ht="15" spans="1:4">
      <c r="A41" s="313" t="s">
        <v>1040</v>
      </c>
      <c r="B41" s="305">
        <v>451.96</v>
      </c>
      <c r="C41" s="305"/>
      <c r="D41" s="305">
        <v>451.96</v>
      </c>
    </row>
    <row r="42" ht="15" spans="1:4">
      <c r="A42" s="313" t="s">
        <v>1041</v>
      </c>
      <c r="B42" s="305">
        <v>5</v>
      </c>
      <c r="C42" s="305"/>
      <c r="D42" s="305">
        <v>5</v>
      </c>
    </row>
    <row r="43" ht="15" spans="1:4">
      <c r="A43" s="313" t="s">
        <v>1042</v>
      </c>
      <c r="B43" s="305">
        <v>55</v>
      </c>
      <c r="C43" s="305"/>
      <c r="D43" s="305">
        <v>55</v>
      </c>
    </row>
    <row r="44" ht="15" spans="1:4">
      <c r="A44" s="313" t="s">
        <v>1027</v>
      </c>
      <c r="B44" s="305">
        <v>66.736502</v>
      </c>
      <c r="C44" s="305">
        <v>66.736502</v>
      </c>
      <c r="D44" s="305"/>
    </row>
    <row r="45" ht="15" spans="1:4">
      <c r="A45" s="313" t="s">
        <v>1043</v>
      </c>
      <c r="B45" s="305">
        <v>8</v>
      </c>
      <c r="C45" s="305"/>
      <c r="D45" s="305">
        <v>8</v>
      </c>
    </row>
    <row r="46" ht="15" spans="1:4">
      <c r="A46" s="306" t="s">
        <v>1044</v>
      </c>
      <c r="B46" s="305">
        <v>1007.975478</v>
      </c>
      <c r="C46" s="305">
        <v>977.975478</v>
      </c>
      <c r="D46" s="305">
        <v>30</v>
      </c>
    </row>
    <row r="47" ht="15" spans="1:4">
      <c r="A47" s="313" t="s">
        <v>1020</v>
      </c>
      <c r="B47" s="305">
        <v>613.341412</v>
      </c>
      <c r="C47" s="305">
        <v>613.341412</v>
      </c>
      <c r="D47" s="305"/>
    </row>
    <row r="48" ht="15" spans="1:4">
      <c r="A48" s="313" t="s">
        <v>1021</v>
      </c>
      <c r="B48" s="305">
        <v>30</v>
      </c>
      <c r="C48" s="305"/>
      <c r="D48" s="305">
        <v>30</v>
      </c>
    </row>
    <row r="49" ht="15" spans="1:4">
      <c r="A49" s="313" t="s">
        <v>1027</v>
      </c>
      <c r="B49" s="305">
        <v>364.634066</v>
      </c>
      <c r="C49" s="305">
        <v>364.634066</v>
      </c>
      <c r="D49" s="305"/>
    </row>
    <row r="50" ht="15" spans="1:4">
      <c r="A50" s="306" t="s">
        <v>1045</v>
      </c>
      <c r="B50" s="305">
        <v>1029.156</v>
      </c>
      <c r="C50" s="305">
        <v>1029.156</v>
      </c>
      <c r="D50" s="305"/>
    </row>
    <row r="51" ht="15" spans="1:4">
      <c r="A51" s="313" t="s">
        <v>1020</v>
      </c>
      <c r="B51" s="305">
        <v>1029.156</v>
      </c>
      <c r="C51" s="305">
        <v>1029.156</v>
      </c>
      <c r="D51" s="305"/>
    </row>
    <row r="52" ht="15" spans="1:4">
      <c r="A52" s="306" t="s">
        <v>1046</v>
      </c>
      <c r="B52" s="305">
        <v>700</v>
      </c>
      <c r="C52" s="305"/>
      <c r="D52" s="305">
        <v>700</v>
      </c>
    </row>
    <row r="53" ht="15" spans="1:4">
      <c r="A53" s="313" t="s">
        <v>1047</v>
      </c>
      <c r="B53" s="305">
        <v>700</v>
      </c>
      <c r="C53" s="305"/>
      <c r="D53" s="305">
        <v>700</v>
      </c>
    </row>
    <row r="54" ht="15" spans="1:4">
      <c r="A54" s="306" t="s">
        <v>1048</v>
      </c>
      <c r="B54" s="305">
        <v>13.29</v>
      </c>
      <c r="C54" s="305">
        <v>13.29</v>
      </c>
      <c r="D54" s="305"/>
    </row>
    <row r="55" ht="15" spans="1:4">
      <c r="A55" s="313" t="s">
        <v>1020</v>
      </c>
      <c r="B55" s="305">
        <v>13.29</v>
      </c>
      <c r="C55" s="305">
        <v>13.29</v>
      </c>
      <c r="D55" s="305"/>
    </row>
    <row r="56" ht="15" spans="1:4">
      <c r="A56" s="306" t="s">
        <v>1049</v>
      </c>
      <c r="B56" s="305">
        <v>2416.861578</v>
      </c>
      <c r="C56" s="305">
        <v>1676.808266</v>
      </c>
      <c r="D56" s="305">
        <v>740.053312</v>
      </c>
    </row>
    <row r="57" ht="15" spans="1:4">
      <c r="A57" s="313" t="s">
        <v>1020</v>
      </c>
      <c r="B57" s="305">
        <v>1631.772334</v>
      </c>
      <c r="C57" s="305">
        <v>1631.772334</v>
      </c>
      <c r="D57" s="305"/>
    </row>
    <row r="58" ht="15" spans="1:4">
      <c r="A58" s="313" t="s">
        <v>1021</v>
      </c>
      <c r="B58" s="305">
        <v>740.053312</v>
      </c>
      <c r="C58" s="305"/>
      <c r="D58" s="305">
        <v>740.053312</v>
      </c>
    </row>
    <row r="59" ht="15" spans="1:4">
      <c r="A59" s="313" t="s">
        <v>1027</v>
      </c>
      <c r="B59" s="305">
        <v>45.035932</v>
      </c>
      <c r="C59" s="305">
        <v>45.035932</v>
      </c>
      <c r="D59" s="305"/>
    </row>
    <row r="60" ht="15" spans="1:4">
      <c r="A60" s="306" t="s">
        <v>1050</v>
      </c>
      <c r="B60" s="305">
        <v>1416.691246</v>
      </c>
      <c r="C60" s="305">
        <v>535.761246</v>
      </c>
      <c r="D60" s="305">
        <v>880.93</v>
      </c>
    </row>
    <row r="61" ht="15" spans="1:4">
      <c r="A61" s="313" t="s">
        <v>1020</v>
      </c>
      <c r="B61" s="305">
        <v>341.690526</v>
      </c>
      <c r="C61" s="305">
        <v>341.690526</v>
      </c>
      <c r="D61" s="305"/>
    </row>
    <row r="62" ht="15" spans="1:4">
      <c r="A62" s="313" t="s">
        <v>1021</v>
      </c>
      <c r="B62" s="305">
        <v>53.1</v>
      </c>
      <c r="C62" s="305"/>
      <c r="D62" s="305">
        <v>53.1</v>
      </c>
    </row>
    <row r="63" ht="15" spans="1:4">
      <c r="A63" s="313" t="s">
        <v>1051</v>
      </c>
      <c r="B63" s="305">
        <v>630</v>
      </c>
      <c r="C63" s="305"/>
      <c r="D63" s="305">
        <v>630</v>
      </c>
    </row>
    <row r="64" ht="15" spans="1:4">
      <c r="A64" s="313" t="s">
        <v>1052</v>
      </c>
      <c r="B64" s="305">
        <v>197.83</v>
      </c>
      <c r="C64" s="305"/>
      <c r="D64" s="305">
        <v>197.83</v>
      </c>
    </row>
    <row r="65" ht="15" spans="1:4">
      <c r="A65" s="313" t="s">
        <v>1027</v>
      </c>
      <c r="B65" s="305">
        <v>194.07072</v>
      </c>
      <c r="C65" s="305">
        <v>194.07072</v>
      </c>
      <c r="D65" s="305"/>
    </row>
    <row r="66" ht="15" spans="1:4">
      <c r="A66" s="306" t="s">
        <v>1053</v>
      </c>
      <c r="B66" s="305">
        <v>1581.207504</v>
      </c>
      <c r="C66" s="305">
        <v>138.197504</v>
      </c>
      <c r="D66" s="305">
        <v>1443.01</v>
      </c>
    </row>
    <row r="67" ht="15" spans="1:4">
      <c r="A67" s="313" t="s">
        <v>1020</v>
      </c>
      <c r="B67" s="305">
        <v>138.197504</v>
      </c>
      <c r="C67" s="305">
        <v>138.197504</v>
      </c>
      <c r="D67" s="305"/>
    </row>
    <row r="68" ht="15" spans="1:4">
      <c r="A68" s="313" t="s">
        <v>1054</v>
      </c>
      <c r="B68" s="305">
        <v>1443.01</v>
      </c>
      <c r="C68" s="305"/>
      <c r="D68" s="305">
        <v>1443.01</v>
      </c>
    </row>
    <row r="69" ht="15" spans="1:4">
      <c r="A69" s="306" t="s">
        <v>1055</v>
      </c>
      <c r="B69" s="305">
        <v>566.949746</v>
      </c>
      <c r="C69" s="305">
        <v>275.669746</v>
      </c>
      <c r="D69" s="305">
        <v>291.28</v>
      </c>
    </row>
    <row r="70" ht="15" spans="1:4">
      <c r="A70" s="313" t="s">
        <v>1020</v>
      </c>
      <c r="B70" s="305">
        <v>215.958124</v>
      </c>
      <c r="C70" s="305">
        <v>215.958124</v>
      </c>
      <c r="D70" s="305"/>
    </row>
    <row r="71" ht="15" spans="1:4">
      <c r="A71" s="313" t="s">
        <v>1021</v>
      </c>
      <c r="B71" s="305">
        <v>291.28</v>
      </c>
      <c r="C71" s="305"/>
      <c r="D71" s="305">
        <v>291.28</v>
      </c>
    </row>
    <row r="72" ht="15" spans="1:4">
      <c r="A72" s="313" t="s">
        <v>1027</v>
      </c>
      <c r="B72" s="305">
        <v>59.711622</v>
      </c>
      <c r="C72" s="305">
        <v>59.711622</v>
      </c>
      <c r="D72" s="305"/>
    </row>
    <row r="73" ht="15" spans="1:4">
      <c r="A73" s="306" t="s">
        <v>1056</v>
      </c>
      <c r="B73" s="305">
        <v>730.674652</v>
      </c>
      <c r="C73" s="305">
        <v>470.144652</v>
      </c>
      <c r="D73" s="305">
        <v>260.53</v>
      </c>
    </row>
    <row r="74" ht="15" spans="1:4">
      <c r="A74" s="313" t="s">
        <v>1020</v>
      </c>
      <c r="B74" s="305">
        <v>315.012082</v>
      </c>
      <c r="C74" s="305">
        <v>315.012082</v>
      </c>
      <c r="D74" s="305"/>
    </row>
    <row r="75" ht="15" spans="1:4">
      <c r="A75" s="313" t="s">
        <v>1021</v>
      </c>
      <c r="B75" s="305">
        <v>240.53</v>
      </c>
      <c r="C75" s="305"/>
      <c r="D75" s="305">
        <v>240.53</v>
      </c>
    </row>
    <row r="76" ht="15" spans="1:4">
      <c r="A76" s="313" t="s">
        <v>1057</v>
      </c>
      <c r="B76" s="305">
        <v>2.557938</v>
      </c>
      <c r="C76" s="305">
        <v>2.557938</v>
      </c>
      <c r="D76" s="305"/>
    </row>
    <row r="77" ht="15" spans="1:4">
      <c r="A77" s="313" t="s">
        <v>1027</v>
      </c>
      <c r="B77" s="305">
        <v>152.574632</v>
      </c>
      <c r="C77" s="305">
        <v>152.574632</v>
      </c>
      <c r="D77" s="305"/>
    </row>
    <row r="78" ht="15" spans="1:4">
      <c r="A78" s="313" t="s">
        <v>1058</v>
      </c>
      <c r="B78" s="305">
        <v>20</v>
      </c>
      <c r="C78" s="305"/>
      <c r="D78" s="305">
        <v>20</v>
      </c>
    </row>
    <row r="79" ht="15" spans="1:4">
      <c r="A79" s="306" t="s">
        <v>1059</v>
      </c>
      <c r="B79" s="305">
        <v>6814.53167</v>
      </c>
      <c r="C79" s="305">
        <v>1353.09167</v>
      </c>
      <c r="D79" s="305">
        <v>5461.44</v>
      </c>
    </row>
    <row r="80" ht="15" spans="1:4">
      <c r="A80" s="313" t="s">
        <v>1020</v>
      </c>
      <c r="B80" s="305">
        <v>1193.811936</v>
      </c>
      <c r="C80" s="305">
        <v>1193.811936</v>
      </c>
      <c r="D80" s="305"/>
    </row>
    <row r="81" ht="15" spans="1:4">
      <c r="A81" s="313" t="s">
        <v>1021</v>
      </c>
      <c r="B81" s="305">
        <v>5462.064</v>
      </c>
      <c r="C81" s="305">
        <v>0.624</v>
      </c>
      <c r="D81" s="305">
        <v>5461.44</v>
      </c>
    </row>
    <row r="82" ht="15" spans="1:4">
      <c r="A82" s="313" t="s">
        <v>1027</v>
      </c>
      <c r="B82" s="305">
        <v>158.655734</v>
      </c>
      <c r="C82" s="305">
        <v>158.655734</v>
      </c>
      <c r="D82" s="305"/>
    </row>
    <row r="83" ht="15" spans="1:4">
      <c r="A83" s="306" t="s">
        <v>1060</v>
      </c>
      <c r="B83" s="305">
        <v>5243.473964</v>
      </c>
      <c r="C83" s="305">
        <v>489.163964</v>
      </c>
      <c r="D83" s="305">
        <v>4754.31</v>
      </c>
    </row>
    <row r="84" ht="15" spans="1:4">
      <c r="A84" s="313" t="s">
        <v>1020</v>
      </c>
      <c r="B84" s="305">
        <v>456.188328</v>
      </c>
      <c r="C84" s="305">
        <v>456.188328</v>
      </c>
      <c r="D84" s="305"/>
    </row>
    <row r="85" ht="15" spans="1:4">
      <c r="A85" s="313" t="s">
        <v>1021</v>
      </c>
      <c r="B85" s="305">
        <v>4729.54</v>
      </c>
      <c r="C85" s="305"/>
      <c r="D85" s="305">
        <v>4729.54</v>
      </c>
    </row>
    <row r="86" ht="15" spans="1:4">
      <c r="A86" s="313" t="s">
        <v>1027</v>
      </c>
      <c r="B86" s="305">
        <v>32.975636</v>
      </c>
      <c r="C86" s="305">
        <v>32.975636</v>
      </c>
      <c r="D86" s="305"/>
    </row>
    <row r="87" ht="15" spans="1:4">
      <c r="A87" s="313" t="s">
        <v>1061</v>
      </c>
      <c r="B87" s="305">
        <v>24.77</v>
      </c>
      <c r="C87" s="305"/>
      <c r="D87" s="305">
        <v>24.77</v>
      </c>
    </row>
    <row r="88" ht="15" spans="1:4">
      <c r="A88" s="306" t="s">
        <v>1062</v>
      </c>
      <c r="B88" s="305">
        <v>1650.883993</v>
      </c>
      <c r="C88" s="305">
        <v>425.103993</v>
      </c>
      <c r="D88" s="305">
        <v>1225.78</v>
      </c>
    </row>
    <row r="89" ht="15" spans="1:4">
      <c r="A89" s="313" t="s">
        <v>1020</v>
      </c>
      <c r="B89" s="305">
        <v>276.715565</v>
      </c>
      <c r="C89" s="305">
        <v>276.715565</v>
      </c>
      <c r="D89" s="305"/>
    </row>
    <row r="90" ht="15" spans="1:4">
      <c r="A90" s="313" t="s">
        <v>1021</v>
      </c>
      <c r="B90" s="305">
        <v>1213.78</v>
      </c>
      <c r="C90" s="305"/>
      <c r="D90" s="305">
        <v>1213.78</v>
      </c>
    </row>
    <row r="91" ht="15" spans="1:4">
      <c r="A91" s="313" t="s">
        <v>1027</v>
      </c>
      <c r="B91" s="305">
        <v>148.388428</v>
      </c>
      <c r="C91" s="305">
        <v>148.388428</v>
      </c>
      <c r="D91" s="305"/>
    </row>
    <row r="92" ht="15" spans="1:4">
      <c r="A92" s="313" t="s">
        <v>1063</v>
      </c>
      <c r="B92" s="305">
        <v>12</v>
      </c>
      <c r="C92" s="305"/>
      <c r="D92" s="305">
        <v>12</v>
      </c>
    </row>
    <row r="93" ht="15" spans="1:4">
      <c r="A93" s="306" t="s">
        <v>1064</v>
      </c>
      <c r="B93" s="305">
        <v>809.639342</v>
      </c>
      <c r="C93" s="305">
        <v>382.389342</v>
      </c>
      <c r="D93" s="305">
        <v>427.25</v>
      </c>
    </row>
    <row r="94" ht="15" spans="1:4">
      <c r="A94" s="313" t="s">
        <v>1020</v>
      </c>
      <c r="B94" s="305">
        <v>180.722074</v>
      </c>
      <c r="C94" s="305">
        <v>180.722074</v>
      </c>
      <c r="D94" s="305"/>
    </row>
    <row r="95" ht="15" spans="1:4">
      <c r="A95" s="313" t="s">
        <v>1021</v>
      </c>
      <c r="B95" s="305">
        <v>359.65</v>
      </c>
      <c r="C95" s="305"/>
      <c r="D95" s="305">
        <v>359.65</v>
      </c>
    </row>
    <row r="96" ht="15" spans="1:4">
      <c r="A96" s="313" t="s">
        <v>1065</v>
      </c>
      <c r="B96" s="305">
        <v>137.427952</v>
      </c>
      <c r="C96" s="305">
        <v>69.827952</v>
      </c>
      <c r="D96" s="305">
        <v>67.6</v>
      </c>
    </row>
    <row r="97" ht="15" spans="1:4">
      <c r="A97" s="313" t="s">
        <v>1027</v>
      </c>
      <c r="B97" s="305">
        <v>131.839316</v>
      </c>
      <c r="C97" s="305">
        <v>131.839316</v>
      </c>
      <c r="D97" s="305"/>
    </row>
    <row r="98" ht="15" spans="1:4">
      <c r="A98" s="306" t="s">
        <v>1066</v>
      </c>
      <c r="B98" s="305">
        <v>88.5</v>
      </c>
      <c r="C98" s="305"/>
      <c r="D98" s="305">
        <v>88.5</v>
      </c>
    </row>
    <row r="99" ht="15" spans="1:4">
      <c r="A99" s="313" t="s">
        <v>1021</v>
      </c>
      <c r="B99" s="305">
        <v>9.5</v>
      </c>
      <c r="C99" s="305"/>
      <c r="D99" s="305">
        <v>9.5</v>
      </c>
    </row>
    <row r="100" ht="15" spans="1:4">
      <c r="A100" s="313" t="s">
        <v>1066</v>
      </c>
      <c r="B100" s="305">
        <v>79</v>
      </c>
      <c r="C100" s="305"/>
      <c r="D100" s="305">
        <v>79</v>
      </c>
    </row>
    <row r="101" ht="15" spans="1:4">
      <c r="A101" s="306" t="s">
        <v>1067</v>
      </c>
      <c r="B101" s="305">
        <v>120</v>
      </c>
      <c r="C101" s="305"/>
      <c r="D101" s="305">
        <v>120</v>
      </c>
    </row>
    <row r="102" ht="15" spans="1:4">
      <c r="A102" s="313" t="s">
        <v>1021</v>
      </c>
      <c r="B102" s="305">
        <v>120</v>
      </c>
      <c r="C102" s="305"/>
      <c r="D102" s="305">
        <v>120</v>
      </c>
    </row>
    <row r="103" ht="15" spans="1:4">
      <c r="A103" s="306" t="s">
        <v>1068</v>
      </c>
      <c r="B103" s="305">
        <v>707.7</v>
      </c>
      <c r="C103" s="305"/>
      <c r="D103" s="305">
        <v>707.7</v>
      </c>
    </row>
    <row r="104" ht="15" spans="1:4">
      <c r="A104" s="313" t="s">
        <v>1021</v>
      </c>
      <c r="B104" s="305">
        <v>404.84</v>
      </c>
      <c r="C104" s="305"/>
      <c r="D104" s="305">
        <v>404.84</v>
      </c>
    </row>
    <row r="105" ht="15" spans="1:4">
      <c r="A105" s="313" t="s">
        <v>1069</v>
      </c>
      <c r="B105" s="305">
        <v>30</v>
      </c>
      <c r="C105" s="305"/>
      <c r="D105" s="305">
        <v>30</v>
      </c>
    </row>
    <row r="106" ht="15" spans="1:4">
      <c r="A106" s="313" t="s">
        <v>1070</v>
      </c>
      <c r="B106" s="305">
        <v>272.86</v>
      </c>
      <c r="C106" s="305"/>
      <c r="D106" s="305">
        <v>272.86</v>
      </c>
    </row>
    <row r="107" ht="15" spans="1:4">
      <c r="A107" s="306" t="s">
        <v>1071</v>
      </c>
      <c r="B107" s="305">
        <v>15138.142792</v>
      </c>
      <c r="C107" s="305">
        <v>117.142792</v>
      </c>
      <c r="D107" s="305">
        <v>15021</v>
      </c>
    </row>
    <row r="108" ht="15" spans="1:4">
      <c r="A108" s="313" t="s">
        <v>1072</v>
      </c>
      <c r="B108" s="305">
        <v>15138.142792</v>
      </c>
      <c r="C108" s="305">
        <v>117.142792</v>
      </c>
      <c r="D108" s="305">
        <v>15021</v>
      </c>
    </row>
    <row r="109" ht="15" spans="1:4">
      <c r="A109" s="304" t="s">
        <v>976</v>
      </c>
      <c r="B109" s="305">
        <v>930.5</v>
      </c>
      <c r="C109" s="305"/>
      <c r="D109" s="305">
        <v>930.5</v>
      </c>
    </row>
    <row r="110" ht="15" spans="1:4">
      <c r="A110" s="304" t="s">
        <v>977</v>
      </c>
      <c r="B110" s="305">
        <v>58223.655412</v>
      </c>
      <c r="C110" s="305">
        <v>31767.125412</v>
      </c>
      <c r="D110" s="305">
        <v>26456.53</v>
      </c>
    </row>
    <row r="111" ht="15" spans="1:4">
      <c r="A111" s="306" t="s">
        <v>1073</v>
      </c>
      <c r="B111" s="305">
        <v>56457.380184</v>
      </c>
      <c r="C111" s="305">
        <v>30698.380184</v>
      </c>
      <c r="D111" s="305">
        <v>25759</v>
      </c>
    </row>
    <row r="112" ht="15" spans="1:4">
      <c r="A112" s="313" t="s">
        <v>1020</v>
      </c>
      <c r="B112" s="305">
        <v>30698.380184</v>
      </c>
      <c r="C112" s="305">
        <v>30698.380184</v>
      </c>
      <c r="D112" s="305"/>
    </row>
    <row r="113" ht="15" spans="1:4">
      <c r="A113" s="313" t="s">
        <v>1074</v>
      </c>
      <c r="B113" s="305">
        <v>500</v>
      </c>
      <c r="C113" s="305"/>
      <c r="D113" s="305">
        <v>500</v>
      </c>
    </row>
    <row r="114" ht="15" spans="1:4">
      <c r="A114" s="313" t="s">
        <v>1075</v>
      </c>
      <c r="B114" s="305">
        <v>25259</v>
      </c>
      <c r="C114" s="305"/>
      <c r="D114" s="305">
        <v>25259</v>
      </c>
    </row>
    <row r="115" ht="15" spans="1:4">
      <c r="A115" s="306" t="s">
        <v>1076</v>
      </c>
      <c r="B115" s="305">
        <v>1695.345228</v>
      </c>
      <c r="C115" s="305">
        <v>1068.745228</v>
      </c>
      <c r="D115" s="305">
        <v>626.6</v>
      </c>
    </row>
    <row r="116" ht="15" spans="1:4">
      <c r="A116" s="313" t="s">
        <v>1020</v>
      </c>
      <c r="B116" s="305">
        <v>992.72583</v>
      </c>
      <c r="C116" s="305">
        <v>992.72583</v>
      </c>
      <c r="D116" s="305"/>
    </row>
    <row r="117" ht="15" spans="1:4">
      <c r="A117" s="313" t="s">
        <v>1077</v>
      </c>
      <c r="B117" s="305">
        <v>260.2</v>
      </c>
      <c r="C117" s="305"/>
      <c r="D117" s="305">
        <v>260.2</v>
      </c>
    </row>
    <row r="118" ht="15" spans="1:4">
      <c r="A118" s="313" t="s">
        <v>1078</v>
      </c>
      <c r="B118" s="305">
        <v>100</v>
      </c>
      <c r="C118" s="305"/>
      <c r="D118" s="305">
        <v>100</v>
      </c>
    </row>
    <row r="119" ht="15" spans="1:4">
      <c r="A119" s="313" t="s">
        <v>1079</v>
      </c>
      <c r="B119" s="305">
        <v>256.4</v>
      </c>
      <c r="C119" s="305"/>
      <c r="D119" s="305">
        <v>256.4</v>
      </c>
    </row>
    <row r="120" ht="15" spans="1:4">
      <c r="A120" s="313" t="s">
        <v>1080</v>
      </c>
      <c r="B120" s="305">
        <v>76.019398</v>
      </c>
      <c r="C120" s="305">
        <v>76.019398</v>
      </c>
      <c r="D120" s="305"/>
    </row>
    <row r="121" ht="15" spans="1:4">
      <c r="A121" s="313" t="s">
        <v>1081</v>
      </c>
      <c r="B121" s="305">
        <v>10</v>
      </c>
      <c r="C121" s="305"/>
      <c r="D121" s="305">
        <v>10</v>
      </c>
    </row>
    <row r="122" ht="15" spans="1:4">
      <c r="A122" s="306" t="s">
        <v>1082</v>
      </c>
      <c r="B122" s="305">
        <v>70.93</v>
      </c>
      <c r="C122" s="305"/>
      <c r="D122" s="305">
        <v>70.93</v>
      </c>
    </row>
    <row r="123" ht="15" spans="1:4">
      <c r="A123" s="313" t="s">
        <v>1082</v>
      </c>
      <c r="B123" s="305">
        <v>70.93</v>
      </c>
      <c r="C123" s="305"/>
      <c r="D123" s="305">
        <v>70.93</v>
      </c>
    </row>
    <row r="124" ht="15" spans="1:4">
      <c r="A124" s="304" t="s">
        <v>979</v>
      </c>
      <c r="B124" s="305">
        <v>192225.600067</v>
      </c>
      <c r="C124" s="305">
        <v>130955.720067</v>
      </c>
      <c r="D124" s="305">
        <v>61269.88</v>
      </c>
    </row>
    <row r="125" ht="15" spans="1:4">
      <c r="A125" s="306" t="s">
        <v>1083</v>
      </c>
      <c r="B125" s="305">
        <v>4023.534754</v>
      </c>
      <c r="C125" s="305">
        <v>383.296754</v>
      </c>
      <c r="D125" s="305">
        <v>3640.238</v>
      </c>
    </row>
    <row r="126" ht="15" spans="1:4">
      <c r="A126" s="313" t="s">
        <v>1020</v>
      </c>
      <c r="B126" s="305">
        <v>383.296754</v>
      </c>
      <c r="C126" s="305">
        <v>383.296754</v>
      </c>
      <c r="D126" s="305"/>
    </row>
    <row r="127" ht="15" spans="1:4">
      <c r="A127" s="313" t="s">
        <v>1021</v>
      </c>
      <c r="B127" s="305">
        <v>3640.238</v>
      </c>
      <c r="C127" s="305"/>
      <c r="D127" s="305">
        <v>3640.238</v>
      </c>
    </row>
    <row r="128" ht="15" spans="1:4">
      <c r="A128" s="306" t="s">
        <v>1084</v>
      </c>
      <c r="B128" s="305">
        <v>177380.670005</v>
      </c>
      <c r="C128" s="305">
        <v>122367.818005</v>
      </c>
      <c r="D128" s="305">
        <v>55012.852</v>
      </c>
    </row>
    <row r="129" ht="15" spans="1:4">
      <c r="A129" s="313" t="s">
        <v>1085</v>
      </c>
      <c r="B129" s="305">
        <v>15278.400836</v>
      </c>
      <c r="C129" s="305">
        <v>4489.270836</v>
      </c>
      <c r="D129" s="305">
        <v>10789.13</v>
      </c>
    </row>
    <row r="130" ht="15" spans="1:4">
      <c r="A130" s="313" t="s">
        <v>1086</v>
      </c>
      <c r="B130" s="305">
        <v>60017.915928</v>
      </c>
      <c r="C130" s="305">
        <v>48499.936528</v>
      </c>
      <c r="D130" s="305">
        <v>11517.9794</v>
      </c>
    </row>
    <row r="131" ht="15" spans="1:4">
      <c r="A131" s="313" t="s">
        <v>1087</v>
      </c>
      <c r="B131" s="305">
        <v>29189.475524</v>
      </c>
      <c r="C131" s="305">
        <v>16813.632924</v>
      </c>
      <c r="D131" s="305">
        <v>12375.8426</v>
      </c>
    </row>
    <row r="132" ht="15" spans="1:4">
      <c r="A132" s="313" t="s">
        <v>1088</v>
      </c>
      <c r="B132" s="305">
        <v>68803.007499</v>
      </c>
      <c r="C132" s="305">
        <v>49757.657499</v>
      </c>
      <c r="D132" s="305">
        <v>19045.35</v>
      </c>
    </row>
    <row r="133" ht="15" spans="1:4">
      <c r="A133" s="313" t="s">
        <v>1089</v>
      </c>
      <c r="B133" s="305">
        <v>4091.870218</v>
      </c>
      <c r="C133" s="305">
        <v>2807.320218</v>
      </c>
      <c r="D133" s="305">
        <v>1284.55</v>
      </c>
    </row>
    <row r="134" ht="15" spans="1:4">
      <c r="A134" s="306" t="s">
        <v>1090</v>
      </c>
      <c r="B134" s="305">
        <v>9793.194628</v>
      </c>
      <c r="C134" s="305">
        <v>7813.854628</v>
      </c>
      <c r="D134" s="305">
        <v>1979.34</v>
      </c>
    </row>
    <row r="135" ht="15" spans="1:4">
      <c r="A135" s="313" t="s">
        <v>1091</v>
      </c>
      <c r="B135" s="305">
        <v>9793.194628</v>
      </c>
      <c r="C135" s="305">
        <v>7813.854628</v>
      </c>
      <c r="D135" s="305">
        <v>1979.34</v>
      </c>
    </row>
    <row r="136" ht="15" spans="1:4">
      <c r="A136" s="306" t="s">
        <v>1092</v>
      </c>
      <c r="B136" s="305">
        <v>787.711412</v>
      </c>
      <c r="C136" s="305">
        <v>295.261412</v>
      </c>
      <c r="D136" s="305">
        <v>492.45</v>
      </c>
    </row>
    <row r="137" ht="15" spans="1:4">
      <c r="A137" s="313" t="s">
        <v>1093</v>
      </c>
      <c r="B137" s="305">
        <v>107.628706</v>
      </c>
      <c r="C137" s="305">
        <v>31.178706</v>
      </c>
      <c r="D137" s="305">
        <v>76.45</v>
      </c>
    </row>
    <row r="138" ht="15" spans="1:4">
      <c r="A138" s="313" t="s">
        <v>1094</v>
      </c>
      <c r="B138" s="305">
        <v>673.59745</v>
      </c>
      <c r="C138" s="305">
        <v>257.59745</v>
      </c>
      <c r="D138" s="305">
        <v>416</v>
      </c>
    </row>
    <row r="139" ht="15" spans="1:4">
      <c r="A139" s="313" t="s">
        <v>1095</v>
      </c>
      <c r="B139" s="305">
        <v>6.485256</v>
      </c>
      <c r="C139" s="305">
        <v>6.485256</v>
      </c>
      <c r="D139" s="305"/>
    </row>
    <row r="140" ht="15" spans="1:4">
      <c r="A140" s="306" t="s">
        <v>1096</v>
      </c>
      <c r="B140" s="305">
        <v>240.489268</v>
      </c>
      <c r="C140" s="305">
        <v>95.489268</v>
      </c>
      <c r="D140" s="305">
        <v>145</v>
      </c>
    </row>
    <row r="141" ht="15" spans="1:4">
      <c r="A141" s="313" t="s">
        <v>1096</v>
      </c>
      <c r="B141" s="305">
        <v>240.489268</v>
      </c>
      <c r="C141" s="305">
        <v>95.489268</v>
      </c>
      <c r="D141" s="305">
        <v>145</v>
      </c>
    </row>
    <row r="142" ht="15" spans="1:4">
      <c r="A142" s="304" t="s">
        <v>982</v>
      </c>
      <c r="B142" s="305">
        <v>1921.179354</v>
      </c>
      <c r="C142" s="305">
        <v>518.949354</v>
      </c>
      <c r="D142" s="305">
        <v>1402.23</v>
      </c>
    </row>
    <row r="143" ht="15" spans="1:4">
      <c r="A143" s="306" t="s">
        <v>1097</v>
      </c>
      <c r="B143" s="305">
        <v>313.095302</v>
      </c>
      <c r="C143" s="305">
        <v>313.095302</v>
      </c>
      <c r="D143" s="305"/>
    </row>
    <row r="144" ht="15" spans="1:4">
      <c r="A144" s="313" t="s">
        <v>1020</v>
      </c>
      <c r="B144" s="305">
        <v>313.095302</v>
      </c>
      <c r="C144" s="305">
        <v>313.095302</v>
      </c>
      <c r="D144" s="305"/>
    </row>
    <row r="145" ht="15" spans="1:4">
      <c r="A145" s="306" t="s">
        <v>1098</v>
      </c>
      <c r="B145" s="305">
        <v>1019.877638</v>
      </c>
      <c r="C145" s="305">
        <v>85.697638</v>
      </c>
      <c r="D145" s="305">
        <v>934.18</v>
      </c>
    </row>
    <row r="146" ht="15" spans="1:4">
      <c r="A146" s="313" t="s">
        <v>1099</v>
      </c>
      <c r="B146" s="305">
        <v>85.697638</v>
      </c>
      <c r="C146" s="305">
        <v>85.697638</v>
      </c>
      <c r="D146" s="305"/>
    </row>
    <row r="147" ht="15" spans="1:4">
      <c r="A147" s="313" t="s">
        <v>1100</v>
      </c>
      <c r="B147" s="305">
        <v>934.18</v>
      </c>
      <c r="C147" s="305"/>
      <c r="D147" s="305">
        <v>934.18</v>
      </c>
    </row>
    <row r="148" ht="15" spans="1:4">
      <c r="A148" s="306" t="s">
        <v>1101</v>
      </c>
      <c r="B148" s="305">
        <v>322.206414</v>
      </c>
      <c r="C148" s="305">
        <v>120.156414</v>
      </c>
      <c r="D148" s="305">
        <v>202.05</v>
      </c>
    </row>
    <row r="149" ht="15" spans="1:4">
      <c r="A149" s="313" t="s">
        <v>1102</v>
      </c>
      <c r="B149" s="305">
        <v>120.156414</v>
      </c>
      <c r="C149" s="305">
        <v>120.156414</v>
      </c>
      <c r="D149" s="305"/>
    </row>
    <row r="150" ht="15" spans="1:4">
      <c r="A150" s="313" t="s">
        <v>1103</v>
      </c>
      <c r="B150" s="305">
        <v>202.05</v>
      </c>
      <c r="C150" s="305"/>
      <c r="D150" s="305">
        <v>202.05</v>
      </c>
    </row>
    <row r="151" ht="15" spans="1:4">
      <c r="A151" s="306" t="s">
        <v>1104</v>
      </c>
      <c r="B151" s="305">
        <v>266</v>
      </c>
      <c r="C151" s="305"/>
      <c r="D151" s="305">
        <v>266</v>
      </c>
    </row>
    <row r="152" ht="15" spans="1:4">
      <c r="A152" s="313" t="s">
        <v>1105</v>
      </c>
      <c r="B152" s="305">
        <v>266</v>
      </c>
      <c r="C152" s="305"/>
      <c r="D152" s="305">
        <v>266</v>
      </c>
    </row>
    <row r="153" ht="15" spans="1:4">
      <c r="A153" s="304" t="s">
        <v>983</v>
      </c>
      <c r="B153" s="305">
        <v>10935.372818</v>
      </c>
      <c r="C153" s="305">
        <v>3663.102818</v>
      </c>
      <c r="D153" s="305">
        <v>7272.27</v>
      </c>
    </row>
    <row r="154" ht="15" spans="1:4">
      <c r="A154" s="306" t="s">
        <v>1106</v>
      </c>
      <c r="B154" s="305">
        <v>8481.084614</v>
      </c>
      <c r="C154" s="305">
        <v>2833.214614</v>
      </c>
      <c r="D154" s="305">
        <v>5647.87</v>
      </c>
    </row>
    <row r="155" ht="15" spans="1:4">
      <c r="A155" s="313" t="s">
        <v>1020</v>
      </c>
      <c r="B155" s="305">
        <v>495.981152</v>
      </c>
      <c r="C155" s="305">
        <v>477.881152</v>
      </c>
      <c r="D155" s="305">
        <v>18.1</v>
      </c>
    </row>
    <row r="156" ht="15" spans="1:4">
      <c r="A156" s="313" t="s">
        <v>1021</v>
      </c>
      <c r="B156" s="305">
        <v>30</v>
      </c>
      <c r="C156" s="305"/>
      <c r="D156" s="305">
        <v>30</v>
      </c>
    </row>
    <row r="157" ht="15" spans="1:4">
      <c r="A157" s="313" t="s">
        <v>1107</v>
      </c>
      <c r="B157" s="305">
        <v>624.687206</v>
      </c>
      <c r="C157" s="305">
        <v>297.687206</v>
      </c>
      <c r="D157" s="305">
        <v>327</v>
      </c>
    </row>
    <row r="158" ht="15" spans="1:4">
      <c r="A158" s="313" t="s">
        <v>1108</v>
      </c>
      <c r="B158" s="305">
        <v>154</v>
      </c>
      <c r="C158" s="305"/>
      <c r="D158" s="305">
        <v>154</v>
      </c>
    </row>
    <row r="159" ht="15" spans="1:4">
      <c r="A159" s="313" t="s">
        <v>1109</v>
      </c>
      <c r="B159" s="305">
        <v>2864.233016</v>
      </c>
      <c r="C159" s="305">
        <v>1883.933016</v>
      </c>
      <c r="D159" s="305">
        <v>980.3</v>
      </c>
    </row>
    <row r="160" ht="15" spans="1:4">
      <c r="A160" s="313" t="s">
        <v>1110</v>
      </c>
      <c r="B160" s="305">
        <v>406.482532</v>
      </c>
      <c r="C160" s="305">
        <v>66.482532</v>
      </c>
      <c r="D160" s="305">
        <v>340</v>
      </c>
    </row>
    <row r="161" ht="15" spans="1:4">
      <c r="A161" s="313" t="s">
        <v>1111</v>
      </c>
      <c r="B161" s="305">
        <v>30</v>
      </c>
      <c r="C161" s="305"/>
      <c r="D161" s="305">
        <v>30</v>
      </c>
    </row>
    <row r="162" ht="15" spans="1:4">
      <c r="A162" s="313" t="s">
        <v>1112</v>
      </c>
      <c r="B162" s="305">
        <v>50</v>
      </c>
      <c r="C162" s="305"/>
      <c r="D162" s="305">
        <v>50</v>
      </c>
    </row>
    <row r="163" ht="15" spans="1:4">
      <c r="A163" s="313" t="s">
        <v>1113</v>
      </c>
      <c r="B163" s="305">
        <v>3825.700708</v>
      </c>
      <c r="C163" s="305">
        <v>107.230708</v>
      </c>
      <c r="D163" s="305">
        <v>3718.47</v>
      </c>
    </row>
    <row r="164" ht="15" spans="1:4">
      <c r="A164" s="306" t="s">
        <v>1114</v>
      </c>
      <c r="B164" s="305">
        <v>589.940564</v>
      </c>
      <c r="C164" s="305">
        <v>94.940564</v>
      </c>
      <c r="D164" s="305">
        <v>495</v>
      </c>
    </row>
    <row r="165" ht="15" spans="1:4">
      <c r="A165" s="313" t="s">
        <v>1115</v>
      </c>
      <c r="B165" s="305">
        <v>70</v>
      </c>
      <c r="C165" s="305"/>
      <c r="D165" s="305">
        <v>70</v>
      </c>
    </row>
    <row r="166" ht="15" spans="1:4">
      <c r="A166" s="313" t="s">
        <v>1116</v>
      </c>
      <c r="B166" s="305">
        <v>519.940564</v>
      </c>
      <c r="C166" s="305">
        <v>94.940564</v>
      </c>
      <c r="D166" s="305">
        <v>425</v>
      </c>
    </row>
    <row r="167" ht="15" spans="1:4">
      <c r="A167" s="306" t="s">
        <v>1117</v>
      </c>
      <c r="B167" s="305">
        <v>748.565934</v>
      </c>
      <c r="C167" s="305">
        <v>375.045934</v>
      </c>
      <c r="D167" s="305">
        <v>373.52</v>
      </c>
    </row>
    <row r="168" ht="15" spans="1:4">
      <c r="A168" s="313" t="s">
        <v>1020</v>
      </c>
      <c r="B168" s="305">
        <v>121.915362</v>
      </c>
      <c r="C168" s="305">
        <v>121.915362</v>
      </c>
      <c r="D168" s="305"/>
    </row>
    <row r="169" ht="15" spans="1:4">
      <c r="A169" s="313" t="s">
        <v>1118</v>
      </c>
      <c r="B169" s="305">
        <v>491.650572</v>
      </c>
      <c r="C169" s="305">
        <v>253.130572</v>
      </c>
      <c r="D169" s="305">
        <v>238.52</v>
      </c>
    </row>
    <row r="170" ht="15" spans="1:4">
      <c r="A170" s="313" t="s">
        <v>1119</v>
      </c>
      <c r="B170" s="305">
        <v>100</v>
      </c>
      <c r="C170" s="305"/>
      <c r="D170" s="305">
        <v>100</v>
      </c>
    </row>
    <row r="171" ht="15" spans="1:4">
      <c r="A171" s="313" t="s">
        <v>1120</v>
      </c>
      <c r="B171" s="305">
        <v>35</v>
      </c>
      <c r="C171" s="305"/>
      <c r="D171" s="305">
        <v>35</v>
      </c>
    </row>
    <row r="172" ht="15" spans="1:4">
      <c r="A172" s="306" t="s">
        <v>1121</v>
      </c>
      <c r="B172" s="305">
        <v>359.901706</v>
      </c>
      <c r="C172" s="305">
        <v>359.901706</v>
      </c>
      <c r="D172" s="305"/>
    </row>
    <row r="173" ht="15" spans="1:4">
      <c r="A173" s="313" t="s">
        <v>1122</v>
      </c>
      <c r="B173" s="305">
        <v>359.901706</v>
      </c>
      <c r="C173" s="305">
        <v>359.901706</v>
      </c>
      <c r="D173" s="305"/>
    </row>
    <row r="174" ht="15" spans="1:4">
      <c r="A174" s="306" t="s">
        <v>1123</v>
      </c>
      <c r="B174" s="305">
        <v>755.88</v>
      </c>
      <c r="C174" s="305"/>
      <c r="D174" s="305">
        <v>755.88</v>
      </c>
    </row>
    <row r="175" ht="15" spans="1:4">
      <c r="A175" s="313" t="s">
        <v>1124</v>
      </c>
      <c r="B175" s="305">
        <v>35</v>
      </c>
      <c r="C175" s="305"/>
      <c r="D175" s="305">
        <v>35</v>
      </c>
    </row>
    <row r="176" ht="15" spans="1:4">
      <c r="A176" s="313" t="s">
        <v>1123</v>
      </c>
      <c r="B176" s="305">
        <v>720.88</v>
      </c>
      <c r="C176" s="305"/>
      <c r="D176" s="305">
        <v>720.88</v>
      </c>
    </row>
    <row r="177" ht="15" spans="1:4">
      <c r="A177" s="304" t="s">
        <v>984</v>
      </c>
      <c r="B177" s="305">
        <v>109807.110318</v>
      </c>
      <c r="C177" s="305">
        <v>53395.950318</v>
      </c>
      <c r="D177" s="305">
        <v>56411.16</v>
      </c>
    </row>
    <row r="178" ht="15" spans="1:4">
      <c r="A178" s="306" t="s">
        <v>1125</v>
      </c>
      <c r="B178" s="305">
        <v>5749.626751</v>
      </c>
      <c r="C178" s="305">
        <v>2864.136751</v>
      </c>
      <c r="D178" s="305">
        <v>2885.49</v>
      </c>
    </row>
    <row r="179" ht="15" spans="1:4">
      <c r="A179" s="313" t="s">
        <v>1020</v>
      </c>
      <c r="B179" s="305">
        <v>1583.295659</v>
      </c>
      <c r="C179" s="305">
        <v>1481.295659</v>
      </c>
      <c r="D179" s="305">
        <v>102</v>
      </c>
    </row>
    <row r="180" ht="15" spans="1:4">
      <c r="A180" s="313" t="s">
        <v>1126</v>
      </c>
      <c r="B180" s="305">
        <v>1187.447114</v>
      </c>
      <c r="C180" s="305">
        <v>1187.447114</v>
      </c>
      <c r="D180" s="305"/>
    </row>
    <row r="181" ht="15" spans="1:4">
      <c r="A181" s="313" t="s">
        <v>1127</v>
      </c>
      <c r="B181" s="305">
        <v>20</v>
      </c>
      <c r="C181" s="305"/>
      <c r="D181" s="305">
        <v>20</v>
      </c>
    </row>
    <row r="182" ht="15" spans="1:4">
      <c r="A182" s="313" t="s">
        <v>1128</v>
      </c>
      <c r="B182" s="305">
        <v>270.15</v>
      </c>
      <c r="C182" s="305"/>
      <c r="D182" s="305">
        <v>270.15</v>
      </c>
    </row>
    <row r="183" ht="15" spans="1:4">
      <c r="A183" s="313" t="s">
        <v>1129</v>
      </c>
      <c r="B183" s="305">
        <v>42</v>
      </c>
      <c r="C183" s="305"/>
      <c r="D183" s="305">
        <v>42</v>
      </c>
    </row>
    <row r="184" ht="15" spans="1:4">
      <c r="A184" s="313" t="s">
        <v>1130</v>
      </c>
      <c r="B184" s="305">
        <v>2646.733978</v>
      </c>
      <c r="C184" s="305">
        <v>195.393978</v>
      </c>
      <c r="D184" s="305">
        <v>2451.34</v>
      </c>
    </row>
    <row r="185" ht="15" spans="1:4">
      <c r="A185" s="306" t="s">
        <v>1131</v>
      </c>
      <c r="B185" s="305">
        <v>15101.497902</v>
      </c>
      <c r="C185" s="305">
        <v>1870.267902</v>
      </c>
      <c r="D185" s="305">
        <v>13231.23</v>
      </c>
    </row>
    <row r="186" ht="15" spans="1:4">
      <c r="A186" s="313" t="s">
        <v>1020</v>
      </c>
      <c r="B186" s="305">
        <v>632.57303</v>
      </c>
      <c r="C186" s="305">
        <v>632.57303</v>
      </c>
      <c r="D186" s="305"/>
    </row>
    <row r="187" ht="15" spans="1:4">
      <c r="A187" s="313" t="s">
        <v>1132</v>
      </c>
      <c r="B187" s="305">
        <v>30</v>
      </c>
      <c r="C187" s="305"/>
      <c r="D187" s="305">
        <v>30</v>
      </c>
    </row>
    <row r="188" ht="15" spans="1:4">
      <c r="A188" s="313" t="s">
        <v>1133</v>
      </c>
      <c r="B188" s="305">
        <v>44</v>
      </c>
      <c r="C188" s="305"/>
      <c r="D188" s="305">
        <v>44</v>
      </c>
    </row>
    <row r="189" ht="15" spans="1:4">
      <c r="A189" s="313" t="s">
        <v>1134</v>
      </c>
      <c r="B189" s="305">
        <v>12919.354872</v>
      </c>
      <c r="C189" s="305">
        <v>1237.694872</v>
      </c>
      <c r="D189" s="305">
        <v>11681.66</v>
      </c>
    </row>
    <row r="190" ht="15" spans="1:4">
      <c r="A190" s="313" t="s">
        <v>1135</v>
      </c>
      <c r="B190" s="305">
        <v>1475.57</v>
      </c>
      <c r="C190" s="305"/>
      <c r="D190" s="305">
        <v>1475.57</v>
      </c>
    </row>
    <row r="191" ht="15" spans="1:4">
      <c r="A191" s="306" t="s">
        <v>1136</v>
      </c>
      <c r="B191" s="305">
        <v>64428.154948</v>
      </c>
      <c r="C191" s="305">
        <v>45079.914948</v>
      </c>
      <c r="D191" s="305">
        <v>19348.24</v>
      </c>
    </row>
    <row r="192" ht="15" spans="1:4">
      <c r="A192" s="313" t="s">
        <v>1137</v>
      </c>
      <c r="B192" s="305">
        <v>422.628652</v>
      </c>
      <c r="C192" s="305">
        <v>422.628652</v>
      </c>
      <c r="D192" s="305"/>
    </row>
    <row r="193" ht="15" spans="1:4">
      <c r="A193" s="313" t="s">
        <v>1138</v>
      </c>
      <c r="B193" s="305">
        <v>1195.056256</v>
      </c>
      <c r="C193" s="305">
        <v>1195.056256</v>
      </c>
      <c r="D193" s="305"/>
    </row>
    <row r="194" ht="15" spans="1:4">
      <c r="A194" s="313" t="s">
        <v>1139</v>
      </c>
      <c r="B194" s="305">
        <v>28671.740112</v>
      </c>
      <c r="C194" s="305">
        <v>28671.740112</v>
      </c>
      <c r="D194" s="305"/>
    </row>
    <row r="195" ht="15" spans="1:4">
      <c r="A195" s="313" t="s">
        <v>1140</v>
      </c>
      <c r="B195" s="305">
        <v>14302.010976</v>
      </c>
      <c r="C195" s="305">
        <v>14302.010976</v>
      </c>
      <c r="D195" s="305"/>
    </row>
    <row r="196" ht="15" spans="1:4">
      <c r="A196" s="313" t="s">
        <v>1141</v>
      </c>
      <c r="B196" s="305">
        <v>13.41648</v>
      </c>
      <c r="C196" s="305">
        <v>13.41648</v>
      </c>
      <c r="D196" s="305"/>
    </row>
    <row r="197" ht="15" spans="1:4">
      <c r="A197" s="313" t="s">
        <v>1142</v>
      </c>
      <c r="B197" s="305">
        <v>19823.302472</v>
      </c>
      <c r="C197" s="305">
        <v>475.062472</v>
      </c>
      <c r="D197" s="305">
        <v>19348.24</v>
      </c>
    </row>
    <row r="198" ht="15" spans="1:4">
      <c r="A198" s="306" t="s">
        <v>1143</v>
      </c>
      <c r="B198" s="305">
        <v>4043.84</v>
      </c>
      <c r="C198" s="305"/>
      <c r="D198" s="305">
        <v>4043.84</v>
      </c>
    </row>
    <row r="199" ht="15" spans="1:4">
      <c r="A199" s="313" t="s">
        <v>1144</v>
      </c>
      <c r="B199" s="305">
        <v>1300</v>
      </c>
      <c r="C199" s="305"/>
      <c r="D199" s="305">
        <v>1300</v>
      </c>
    </row>
    <row r="200" ht="15" spans="1:4">
      <c r="A200" s="313" t="s">
        <v>1145</v>
      </c>
      <c r="B200" s="305">
        <v>1469.8</v>
      </c>
      <c r="C200" s="305"/>
      <c r="D200" s="305">
        <v>1469.8</v>
      </c>
    </row>
    <row r="201" ht="15" spans="1:4">
      <c r="A201" s="313" t="s">
        <v>1146</v>
      </c>
      <c r="B201" s="305">
        <v>1274.04</v>
      </c>
      <c r="C201" s="305"/>
      <c r="D201" s="305">
        <v>1274.04</v>
      </c>
    </row>
    <row r="202" ht="15" spans="1:4">
      <c r="A202" s="306" t="s">
        <v>1147</v>
      </c>
      <c r="B202" s="305">
        <v>7296.76</v>
      </c>
      <c r="C202" s="305"/>
      <c r="D202" s="305">
        <v>7296.76</v>
      </c>
    </row>
    <row r="203" ht="15" spans="1:4">
      <c r="A203" s="313" t="s">
        <v>1148</v>
      </c>
      <c r="B203" s="305">
        <v>1272.89</v>
      </c>
      <c r="C203" s="305"/>
      <c r="D203" s="305">
        <v>1272.89</v>
      </c>
    </row>
    <row r="204" ht="15" spans="1:4">
      <c r="A204" s="313" t="s">
        <v>1149</v>
      </c>
      <c r="B204" s="305">
        <v>3634.3</v>
      </c>
      <c r="C204" s="305"/>
      <c r="D204" s="305">
        <v>3634.3</v>
      </c>
    </row>
    <row r="205" ht="15" spans="1:4">
      <c r="A205" s="313" t="s">
        <v>1150</v>
      </c>
      <c r="B205" s="305">
        <v>2281.32</v>
      </c>
      <c r="C205" s="305"/>
      <c r="D205" s="305">
        <v>2281.32</v>
      </c>
    </row>
    <row r="206" ht="15" spans="1:4">
      <c r="A206" s="313" t="s">
        <v>1151</v>
      </c>
      <c r="B206" s="305">
        <v>108.25</v>
      </c>
      <c r="C206" s="305"/>
      <c r="D206" s="305">
        <v>108.25</v>
      </c>
    </row>
    <row r="207" ht="15" spans="1:4">
      <c r="A207" s="306" t="s">
        <v>1152</v>
      </c>
      <c r="B207" s="305">
        <v>1881.24134</v>
      </c>
      <c r="C207" s="305">
        <v>137.24134</v>
      </c>
      <c r="D207" s="305">
        <v>1744</v>
      </c>
    </row>
    <row r="208" ht="15" spans="1:4">
      <c r="A208" s="313" t="s">
        <v>1153</v>
      </c>
      <c r="B208" s="305">
        <v>81</v>
      </c>
      <c r="C208" s="305"/>
      <c r="D208" s="305">
        <v>81</v>
      </c>
    </row>
    <row r="209" ht="15" spans="1:4">
      <c r="A209" s="313" t="s">
        <v>1154</v>
      </c>
      <c r="B209" s="305">
        <v>1500</v>
      </c>
      <c r="C209" s="305"/>
      <c r="D209" s="305">
        <v>1500</v>
      </c>
    </row>
    <row r="210" ht="15" spans="1:4">
      <c r="A210" s="313" t="s">
        <v>1155</v>
      </c>
      <c r="B210" s="305">
        <v>4</v>
      </c>
      <c r="C210" s="305"/>
      <c r="D210" s="305">
        <v>4</v>
      </c>
    </row>
    <row r="211" ht="15" spans="1:4">
      <c r="A211" s="313" t="s">
        <v>1156</v>
      </c>
      <c r="B211" s="305">
        <v>291.24134</v>
      </c>
      <c r="C211" s="305">
        <v>137.24134</v>
      </c>
      <c r="D211" s="305">
        <v>154</v>
      </c>
    </row>
    <row r="212" ht="15" spans="1:4">
      <c r="A212" s="313" t="s">
        <v>1157</v>
      </c>
      <c r="B212" s="305">
        <v>5</v>
      </c>
      <c r="C212" s="305"/>
      <c r="D212" s="305">
        <v>5</v>
      </c>
    </row>
    <row r="213" ht="15" spans="1:4">
      <c r="A213" s="306" t="s">
        <v>1158</v>
      </c>
      <c r="B213" s="305">
        <v>1515.867198</v>
      </c>
      <c r="C213" s="305">
        <v>154.267198</v>
      </c>
      <c r="D213" s="305">
        <v>1361.6</v>
      </c>
    </row>
    <row r="214" ht="15" spans="1:4">
      <c r="A214" s="313" t="s">
        <v>1020</v>
      </c>
      <c r="B214" s="305">
        <v>73.840512</v>
      </c>
      <c r="C214" s="305">
        <v>73.840512</v>
      </c>
      <c r="D214" s="305"/>
    </row>
    <row r="215" ht="15" spans="1:4">
      <c r="A215" s="313" t="s">
        <v>1159</v>
      </c>
      <c r="B215" s="305">
        <v>339</v>
      </c>
      <c r="C215" s="305"/>
      <c r="D215" s="305">
        <v>339</v>
      </c>
    </row>
    <row r="216" ht="15" spans="1:4">
      <c r="A216" s="313" t="s">
        <v>1160</v>
      </c>
      <c r="B216" s="305">
        <v>70.6</v>
      </c>
      <c r="C216" s="305"/>
      <c r="D216" s="305">
        <v>70.6</v>
      </c>
    </row>
    <row r="217" ht="15" spans="1:4">
      <c r="A217" s="313" t="s">
        <v>1161</v>
      </c>
      <c r="B217" s="305">
        <v>6</v>
      </c>
      <c r="C217" s="305"/>
      <c r="D217" s="305">
        <v>6</v>
      </c>
    </row>
    <row r="218" ht="15" spans="1:4">
      <c r="A218" s="313" t="s">
        <v>1162</v>
      </c>
      <c r="B218" s="305">
        <v>240</v>
      </c>
      <c r="C218" s="305"/>
      <c r="D218" s="305">
        <v>240</v>
      </c>
    </row>
    <row r="219" ht="15" spans="1:4">
      <c r="A219" s="313" t="s">
        <v>1163</v>
      </c>
      <c r="B219" s="305">
        <v>786.426686</v>
      </c>
      <c r="C219" s="305">
        <v>80.426686</v>
      </c>
      <c r="D219" s="305">
        <v>706</v>
      </c>
    </row>
    <row r="220" ht="15" spans="1:4">
      <c r="A220" s="306" t="s">
        <v>1164</v>
      </c>
      <c r="B220" s="305">
        <v>15</v>
      </c>
      <c r="C220" s="305"/>
      <c r="D220" s="305">
        <v>15</v>
      </c>
    </row>
    <row r="221" ht="15" spans="1:4">
      <c r="A221" s="313" t="s">
        <v>1165</v>
      </c>
      <c r="B221" s="305">
        <v>15</v>
      </c>
      <c r="C221" s="305"/>
      <c r="D221" s="305">
        <v>15</v>
      </c>
    </row>
    <row r="222" ht="15" spans="1:4">
      <c r="A222" s="306" t="s">
        <v>1166</v>
      </c>
      <c r="B222" s="305">
        <v>1556</v>
      </c>
      <c r="C222" s="305"/>
      <c r="D222" s="305">
        <v>1556</v>
      </c>
    </row>
    <row r="223" ht="15" spans="1:4">
      <c r="A223" s="313" t="s">
        <v>1167</v>
      </c>
      <c r="B223" s="305">
        <v>1271</v>
      </c>
      <c r="C223" s="305"/>
      <c r="D223" s="305">
        <v>1271</v>
      </c>
    </row>
    <row r="224" ht="15" spans="1:4">
      <c r="A224" s="313" t="s">
        <v>1168</v>
      </c>
      <c r="B224" s="305">
        <v>285</v>
      </c>
      <c r="C224" s="305"/>
      <c r="D224" s="305">
        <v>285</v>
      </c>
    </row>
    <row r="225" ht="15" spans="1:4">
      <c r="A225" s="306" t="s">
        <v>1169</v>
      </c>
      <c r="B225" s="305">
        <v>297</v>
      </c>
      <c r="C225" s="305"/>
      <c r="D225" s="305">
        <v>297</v>
      </c>
    </row>
    <row r="226" ht="15" spans="1:4">
      <c r="A226" s="313" t="s">
        <v>1170</v>
      </c>
      <c r="B226" s="305">
        <v>247</v>
      </c>
      <c r="C226" s="305"/>
      <c r="D226" s="305">
        <v>247</v>
      </c>
    </row>
    <row r="227" ht="15" spans="1:4">
      <c r="A227" s="313" t="s">
        <v>1171</v>
      </c>
      <c r="B227" s="305">
        <v>50</v>
      </c>
      <c r="C227" s="305"/>
      <c r="D227" s="305">
        <v>50</v>
      </c>
    </row>
    <row r="228" ht="15" spans="1:4">
      <c r="A228" s="306" t="s">
        <v>1172</v>
      </c>
      <c r="B228" s="305">
        <v>300</v>
      </c>
      <c r="C228" s="305"/>
      <c r="D228" s="305">
        <v>300</v>
      </c>
    </row>
    <row r="229" ht="15" spans="1:4">
      <c r="A229" s="313" t="s">
        <v>1173</v>
      </c>
      <c r="B229" s="305">
        <v>180</v>
      </c>
      <c r="C229" s="305"/>
      <c r="D229" s="305">
        <v>180</v>
      </c>
    </row>
    <row r="230" ht="15" spans="1:4">
      <c r="A230" s="313" t="s">
        <v>1174</v>
      </c>
      <c r="B230" s="305">
        <v>120</v>
      </c>
      <c r="C230" s="305"/>
      <c r="D230" s="305">
        <v>120</v>
      </c>
    </row>
    <row r="231" ht="15" spans="1:4">
      <c r="A231" s="306" t="s">
        <v>1175</v>
      </c>
      <c r="B231" s="305">
        <v>4087.398609</v>
      </c>
      <c r="C231" s="305">
        <v>1688.398609</v>
      </c>
      <c r="D231" s="305">
        <v>2399</v>
      </c>
    </row>
    <row r="232" ht="15" spans="1:4">
      <c r="A232" s="313" t="s">
        <v>1020</v>
      </c>
      <c r="B232" s="305">
        <v>1104.238988</v>
      </c>
      <c r="C232" s="305">
        <v>1104.238988</v>
      </c>
      <c r="D232" s="305"/>
    </row>
    <row r="233" ht="15" spans="1:4">
      <c r="A233" s="313" t="s">
        <v>1176</v>
      </c>
      <c r="B233" s="305">
        <v>231</v>
      </c>
      <c r="C233" s="305"/>
      <c r="D233" s="305">
        <v>231</v>
      </c>
    </row>
    <row r="234" ht="15" spans="1:4">
      <c r="A234" s="313" t="s">
        <v>1027</v>
      </c>
      <c r="B234" s="305">
        <v>584.159621</v>
      </c>
      <c r="C234" s="305">
        <v>584.159621</v>
      </c>
      <c r="D234" s="305"/>
    </row>
    <row r="235" ht="15" spans="1:4">
      <c r="A235" s="313" t="s">
        <v>1177</v>
      </c>
      <c r="B235" s="305">
        <v>2168</v>
      </c>
      <c r="C235" s="305"/>
      <c r="D235" s="305">
        <v>2168</v>
      </c>
    </row>
    <row r="236" ht="15" spans="1:4">
      <c r="A236" s="306" t="s">
        <v>1178</v>
      </c>
      <c r="B236" s="305">
        <v>3534.72357</v>
      </c>
      <c r="C236" s="305">
        <v>1601.72357</v>
      </c>
      <c r="D236" s="305">
        <v>1933</v>
      </c>
    </row>
    <row r="237" ht="15" spans="1:4">
      <c r="A237" s="313" t="s">
        <v>1178</v>
      </c>
      <c r="B237" s="305">
        <v>3534.72357</v>
      </c>
      <c r="C237" s="305">
        <v>1601.72357</v>
      </c>
      <c r="D237" s="305">
        <v>1933</v>
      </c>
    </row>
    <row r="238" ht="15" spans="1:4">
      <c r="A238" s="304" t="s">
        <v>987</v>
      </c>
      <c r="B238" s="305">
        <v>39892.21832</v>
      </c>
      <c r="C238" s="305">
        <v>25984.93832</v>
      </c>
      <c r="D238" s="305">
        <v>13907.28</v>
      </c>
    </row>
    <row r="239" ht="15" spans="1:4">
      <c r="A239" s="306" t="s">
        <v>1179</v>
      </c>
      <c r="B239" s="305">
        <v>1376.406457</v>
      </c>
      <c r="C239" s="305">
        <v>1053.906457</v>
      </c>
      <c r="D239" s="305">
        <v>322.5</v>
      </c>
    </row>
    <row r="240" ht="15" spans="1:4">
      <c r="A240" s="313" t="s">
        <v>1020</v>
      </c>
      <c r="B240" s="305">
        <v>974.673695</v>
      </c>
      <c r="C240" s="305">
        <v>974.673695</v>
      </c>
      <c r="D240" s="305"/>
    </row>
    <row r="241" ht="15" spans="1:4">
      <c r="A241" s="313" t="s">
        <v>1021</v>
      </c>
      <c r="B241" s="305">
        <v>204</v>
      </c>
      <c r="C241" s="305"/>
      <c r="D241" s="305">
        <v>204</v>
      </c>
    </row>
    <row r="242" ht="15" spans="1:4">
      <c r="A242" s="313" t="s">
        <v>1180</v>
      </c>
      <c r="B242" s="305">
        <v>197.732762</v>
      </c>
      <c r="C242" s="305">
        <v>79.232762</v>
      </c>
      <c r="D242" s="305">
        <v>118.5</v>
      </c>
    </row>
    <row r="243" ht="15" spans="1:4">
      <c r="A243" s="306" t="s">
        <v>1181</v>
      </c>
      <c r="B243" s="305">
        <v>2543.736424</v>
      </c>
      <c r="C243" s="305">
        <v>2143.736424</v>
      </c>
      <c r="D243" s="305">
        <v>400</v>
      </c>
    </row>
    <row r="244" ht="15" spans="1:4">
      <c r="A244" s="313" t="s">
        <v>1182</v>
      </c>
      <c r="B244" s="305">
        <v>1967.6056</v>
      </c>
      <c r="C244" s="305">
        <v>1567.6056</v>
      </c>
      <c r="D244" s="305">
        <v>400</v>
      </c>
    </row>
    <row r="245" ht="15" spans="1:4">
      <c r="A245" s="313" t="s">
        <v>1183</v>
      </c>
      <c r="B245" s="305">
        <v>576.130824</v>
      </c>
      <c r="C245" s="305">
        <v>576.130824</v>
      </c>
      <c r="D245" s="305"/>
    </row>
    <row r="246" ht="15" spans="1:4">
      <c r="A246" s="306" t="s">
        <v>1184</v>
      </c>
      <c r="B246" s="305">
        <v>5614.881752</v>
      </c>
      <c r="C246" s="305">
        <v>5614.881752</v>
      </c>
      <c r="D246" s="305"/>
    </row>
    <row r="247" ht="15" spans="1:4">
      <c r="A247" s="313" t="s">
        <v>1185</v>
      </c>
      <c r="B247" s="305">
        <v>4238.61608</v>
      </c>
      <c r="C247" s="305">
        <v>4238.61608</v>
      </c>
      <c r="D247" s="305"/>
    </row>
    <row r="248" ht="15" spans="1:4">
      <c r="A248" s="313" t="s">
        <v>1186</v>
      </c>
      <c r="B248" s="305">
        <v>1376.265672</v>
      </c>
      <c r="C248" s="305">
        <v>1376.265672</v>
      </c>
      <c r="D248" s="305"/>
    </row>
    <row r="249" ht="15" spans="1:4">
      <c r="A249" s="306" t="s">
        <v>1187</v>
      </c>
      <c r="B249" s="305">
        <v>3327.323922</v>
      </c>
      <c r="C249" s="305">
        <v>1639.723922</v>
      </c>
      <c r="D249" s="305">
        <v>1687.6</v>
      </c>
    </row>
    <row r="250" ht="15" spans="1:4">
      <c r="A250" s="313" t="s">
        <v>1188</v>
      </c>
      <c r="B250" s="305">
        <v>792.708976</v>
      </c>
      <c r="C250" s="305">
        <v>792.708976</v>
      </c>
      <c r="D250" s="305"/>
    </row>
    <row r="251" ht="15" spans="1:4">
      <c r="A251" s="313" t="s">
        <v>1189</v>
      </c>
      <c r="B251" s="305">
        <v>25</v>
      </c>
      <c r="C251" s="305"/>
      <c r="D251" s="305">
        <v>25</v>
      </c>
    </row>
    <row r="252" ht="15" spans="1:4">
      <c r="A252" s="313" t="s">
        <v>1190</v>
      </c>
      <c r="B252" s="305">
        <v>763.302032</v>
      </c>
      <c r="C252" s="305">
        <v>763.302032</v>
      </c>
      <c r="D252" s="305"/>
    </row>
    <row r="253" ht="15" spans="1:4">
      <c r="A253" s="313" t="s">
        <v>1191</v>
      </c>
      <c r="B253" s="305">
        <v>83.712914</v>
      </c>
      <c r="C253" s="305">
        <v>83.712914</v>
      </c>
      <c r="D253" s="305"/>
    </row>
    <row r="254" ht="15" spans="1:4">
      <c r="A254" s="313" t="s">
        <v>1192</v>
      </c>
      <c r="B254" s="305">
        <v>970</v>
      </c>
      <c r="C254" s="305"/>
      <c r="D254" s="305">
        <v>970</v>
      </c>
    </row>
    <row r="255" ht="15" spans="1:4">
      <c r="A255" s="313" t="s">
        <v>1193</v>
      </c>
      <c r="B255" s="305">
        <v>134</v>
      </c>
      <c r="C255" s="305"/>
      <c r="D255" s="305">
        <v>134</v>
      </c>
    </row>
    <row r="256" ht="15" spans="1:4">
      <c r="A256" s="313" t="s">
        <v>1194</v>
      </c>
      <c r="B256" s="305">
        <v>40</v>
      </c>
      <c r="C256" s="305"/>
      <c r="D256" s="305">
        <v>40</v>
      </c>
    </row>
    <row r="257" ht="15" spans="1:4">
      <c r="A257" s="313" t="s">
        <v>1195</v>
      </c>
      <c r="B257" s="305">
        <v>518.6</v>
      </c>
      <c r="C257" s="305"/>
      <c r="D257" s="305">
        <v>518.6</v>
      </c>
    </row>
    <row r="258" ht="15" spans="1:4">
      <c r="A258" s="306" t="s">
        <v>1196</v>
      </c>
      <c r="B258" s="305">
        <v>2636.77</v>
      </c>
      <c r="C258" s="305"/>
      <c r="D258" s="305">
        <v>2636.77</v>
      </c>
    </row>
    <row r="259" ht="15" spans="1:4">
      <c r="A259" s="313" t="s">
        <v>1197</v>
      </c>
      <c r="B259" s="305">
        <v>2636.77</v>
      </c>
      <c r="C259" s="305"/>
      <c r="D259" s="305">
        <v>2636.77</v>
      </c>
    </row>
    <row r="260" ht="15" spans="1:4">
      <c r="A260" s="306" t="s">
        <v>1198</v>
      </c>
      <c r="B260" s="305">
        <v>19327.19889</v>
      </c>
      <c r="C260" s="305">
        <v>15034.19889</v>
      </c>
      <c r="D260" s="305">
        <v>4293</v>
      </c>
    </row>
    <row r="261" ht="15" spans="1:4">
      <c r="A261" s="313" t="s">
        <v>1199</v>
      </c>
      <c r="B261" s="305">
        <v>5405.56268</v>
      </c>
      <c r="C261" s="305">
        <v>5405.56268</v>
      </c>
      <c r="D261" s="305"/>
    </row>
    <row r="262" ht="15" spans="1:4">
      <c r="A262" s="313" t="s">
        <v>1200</v>
      </c>
      <c r="B262" s="305">
        <v>9590.269099</v>
      </c>
      <c r="C262" s="305">
        <v>9590.269099</v>
      </c>
      <c r="D262" s="305"/>
    </row>
    <row r="263" ht="15" spans="1:4">
      <c r="A263" s="313" t="s">
        <v>1201</v>
      </c>
      <c r="B263" s="305">
        <v>4312.92</v>
      </c>
      <c r="C263" s="305">
        <v>19.92</v>
      </c>
      <c r="D263" s="305">
        <v>4293</v>
      </c>
    </row>
    <row r="264" ht="15" spans="1:4">
      <c r="A264" s="313" t="s">
        <v>1202</v>
      </c>
      <c r="B264" s="305">
        <v>18.447111</v>
      </c>
      <c r="C264" s="305">
        <v>18.447111</v>
      </c>
      <c r="D264" s="305"/>
    </row>
    <row r="265" ht="15" spans="1:4">
      <c r="A265" s="306" t="s">
        <v>1203</v>
      </c>
      <c r="B265" s="305">
        <v>3514</v>
      </c>
      <c r="C265" s="305"/>
      <c r="D265" s="305">
        <v>3514</v>
      </c>
    </row>
    <row r="266" ht="15" spans="1:4">
      <c r="A266" s="313" t="s">
        <v>1204</v>
      </c>
      <c r="B266" s="305">
        <v>3514</v>
      </c>
      <c r="C266" s="305"/>
      <c r="D266" s="305">
        <v>3514</v>
      </c>
    </row>
    <row r="267" ht="15" spans="1:4">
      <c r="A267" s="306" t="s">
        <v>1205</v>
      </c>
      <c r="B267" s="305">
        <v>217</v>
      </c>
      <c r="C267" s="305"/>
      <c r="D267" s="305">
        <v>217</v>
      </c>
    </row>
    <row r="268" ht="15" spans="1:4">
      <c r="A268" s="313" t="s">
        <v>1206</v>
      </c>
      <c r="B268" s="305">
        <v>217</v>
      </c>
      <c r="C268" s="305"/>
      <c r="D268" s="305">
        <v>217</v>
      </c>
    </row>
    <row r="269" ht="15" spans="1:4">
      <c r="A269" s="306" t="s">
        <v>1207</v>
      </c>
      <c r="B269" s="305">
        <v>20</v>
      </c>
      <c r="C269" s="305"/>
      <c r="D269" s="305">
        <v>20</v>
      </c>
    </row>
    <row r="270" ht="15" spans="1:4">
      <c r="A270" s="313" t="s">
        <v>1208</v>
      </c>
      <c r="B270" s="305">
        <v>20</v>
      </c>
      <c r="C270" s="305"/>
      <c r="D270" s="305">
        <v>20</v>
      </c>
    </row>
    <row r="271" ht="15" spans="1:4">
      <c r="A271" s="306" t="s">
        <v>1209</v>
      </c>
      <c r="B271" s="305">
        <v>434.333725</v>
      </c>
      <c r="C271" s="305">
        <v>434.333725</v>
      </c>
      <c r="D271" s="305"/>
    </row>
    <row r="272" ht="15" spans="1:4">
      <c r="A272" s="313" t="s">
        <v>1020</v>
      </c>
      <c r="B272" s="305">
        <v>434.333725</v>
      </c>
      <c r="C272" s="305">
        <v>434.333725</v>
      </c>
      <c r="D272" s="305"/>
    </row>
    <row r="273" ht="15" spans="1:4">
      <c r="A273" s="306" t="s">
        <v>1210</v>
      </c>
      <c r="B273" s="305">
        <v>880.56715</v>
      </c>
      <c r="C273" s="305">
        <v>64.15715</v>
      </c>
      <c r="D273" s="305">
        <v>816.41</v>
      </c>
    </row>
    <row r="274" ht="15" spans="1:4">
      <c r="A274" s="313" t="s">
        <v>1210</v>
      </c>
      <c r="B274" s="305">
        <v>880.56715</v>
      </c>
      <c r="C274" s="305">
        <v>64.15715</v>
      </c>
      <c r="D274" s="305">
        <v>816.41</v>
      </c>
    </row>
    <row r="275" ht="15" spans="1:4">
      <c r="A275" s="304" t="s">
        <v>989</v>
      </c>
      <c r="B275" s="305">
        <v>8589.307266</v>
      </c>
      <c r="C275" s="305">
        <v>1068.267266</v>
      </c>
      <c r="D275" s="305">
        <v>7521.04</v>
      </c>
    </row>
    <row r="276" ht="15" spans="1:4">
      <c r="A276" s="306" t="s">
        <v>1211</v>
      </c>
      <c r="B276" s="305">
        <v>686.140891</v>
      </c>
      <c r="C276" s="305">
        <v>686.140891</v>
      </c>
      <c r="D276" s="305"/>
    </row>
    <row r="277" ht="15" spans="1:4">
      <c r="A277" s="313" t="s">
        <v>1020</v>
      </c>
      <c r="B277" s="305">
        <v>686.140891</v>
      </c>
      <c r="C277" s="305">
        <v>686.140891</v>
      </c>
      <c r="D277" s="305"/>
    </row>
    <row r="278" ht="15" spans="1:4">
      <c r="A278" s="306" t="s">
        <v>1212</v>
      </c>
      <c r="B278" s="305">
        <v>5762.54</v>
      </c>
      <c r="C278" s="305"/>
      <c r="D278" s="305">
        <v>5762.54</v>
      </c>
    </row>
    <row r="279" ht="15" spans="1:4">
      <c r="A279" s="313" t="s">
        <v>1213</v>
      </c>
      <c r="B279" s="305">
        <v>328.42</v>
      </c>
      <c r="C279" s="305"/>
      <c r="D279" s="305">
        <v>328.42</v>
      </c>
    </row>
    <row r="280" ht="15" spans="1:4">
      <c r="A280" s="313" t="s">
        <v>1214</v>
      </c>
      <c r="B280" s="305">
        <v>5434.12</v>
      </c>
      <c r="C280" s="305"/>
      <c r="D280" s="305">
        <v>5434.12</v>
      </c>
    </row>
    <row r="281" ht="15" spans="1:4">
      <c r="A281" s="306" t="s">
        <v>1215</v>
      </c>
      <c r="B281" s="305">
        <v>2140.626375</v>
      </c>
      <c r="C281" s="305">
        <v>382.126375</v>
      </c>
      <c r="D281" s="305">
        <v>1758.5</v>
      </c>
    </row>
    <row r="282" ht="15" spans="1:4">
      <c r="A282" s="313" t="s">
        <v>1216</v>
      </c>
      <c r="B282" s="305">
        <v>382.126375</v>
      </c>
      <c r="C282" s="305">
        <v>382.126375</v>
      </c>
      <c r="D282" s="305"/>
    </row>
    <row r="283" ht="15" spans="1:4">
      <c r="A283" s="313" t="s">
        <v>1217</v>
      </c>
      <c r="B283" s="305">
        <v>1758.5</v>
      </c>
      <c r="C283" s="305"/>
      <c r="D283" s="305">
        <v>1758.5</v>
      </c>
    </row>
    <row r="284" ht="15" spans="1:4">
      <c r="A284" s="304" t="s">
        <v>991</v>
      </c>
      <c r="B284" s="305">
        <v>129105.265205</v>
      </c>
      <c r="C284" s="305">
        <v>12107.385205</v>
      </c>
      <c r="D284" s="305">
        <v>116997.88</v>
      </c>
    </row>
    <row r="285" ht="15" spans="1:4">
      <c r="A285" s="306" t="s">
        <v>1218</v>
      </c>
      <c r="B285" s="305">
        <v>58610.288939</v>
      </c>
      <c r="C285" s="305">
        <v>10022.678939</v>
      </c>
      <c r="D285" s="305">
        <v>48587.61</v>
      </c>
    </row>
    <row r="286" ht="15" spans="1:4">
      <c r="A286" s="313" t="s">
        <v>1020</v>
      </c>
      <c r="B286" s="305">
        <v>2169.11558</v>
      </c>
      <c r="C286" s="305">
        <v>2050.50558</v>
      </c>
      <c r="D286" s="305">
        <v>118.61</v>
      </c>
    </row>
    <row r="287" ht="15" spans="1:4">
      <c r="A287" s="313" t="s">
        <v>1021</v>
      </c>
      <c r="B287" s="305">
        <v>301</v>
      </c>
      <c r="C287" s="305"/>
      <c r="D287" s="305">
        <v>301</v>
      </c>
    </row>
    <row r="288" ht="15" spans="1:4">
      <c r="A288" s="313" t="s">
        <v>1219</v>
      </c>
      <c r="B288" s="305">
        <v>4742.686245</v>
      </c>
      <c r="C288" s="305">
        <v>2246.186245</v>
      </c>
      <c r="D288" s="305">
        <v>2496.5</v>
      </c>
    </row>
    <row r="289" ht="15" spans="1:4">
      <c r="A289" s="313" t="s">
        <v>1220</v>
      </c>
      <c r="B289" s="305">
        <v>1677.320222</v>
      </c>
      <c r="C289" s="305">
        <v>647.320222</v>
      </c>
      <c r="D289" s="305">
        <v>1030</v>
      </c>
    </row>
    <row r="290" ht="15" spans="1:4">
      <c r="A290" s="313" t="s">
        <v>1221</v>
      </c>
      <c r="B290" s="305">
        <v>49720.166892</v>
      </c>
      <c r="C290" s="305">
        <v>5078.666892</v>
      </c>
      <c r="D290" s="305">
        <v>44641.5</v>
      </c>
    </row>
    <row r="291" ht="15" spans="1:4">
      <c r="A291" s="306" t="s">
        <v>1222</v>
      </c>
      <c r="B291" s="305">
        <v>13698.51</v>
      </c>
      <c r="C291" s="305"/>
      <c r="D291" s="305">
        <v>13698.51</v>
      </c>
    </row>
    <row r="292" ht="15" spans="1:4">
      <c r="A292" s="313" t="s">
        <v>1223</v>
      </c>
      <c r="B292" s="305">
        <v>13698.51</v>
      </c>
      <c r="C292" s="305"/>
      <c r="D292" s="305">
        <v>13698.51</v>
      </c>
    </row>
    <row r="293" ht="15" spans="1:4">
      <c r="A293" s="306" t="s">
        <v>1224</v>
      </c>
      <c r="B293" s="305">
        <v>12297.106266</v>
      </c>
      <c r="C293" s="305">
        <v>2084.706266</v>
      </c>
      <c r="D293" s="305">
        <v>10212.4</v>
      </c>
    </row>
    <row r="294" ht="15" spans="1:4">
      <c r="A294" s="313" t="s">
        <v>1224</v>
      </c>
      <c r="B294" s="305">
        <v>12297.106266</v>
      </c>
      <c r="C294" s="305">
        <v>2084.706266</v>
      </c>
      <c r="D294" s="305">
        <v>10212.4</v>
      </c>
    </row>
    <row r="295" ht="15" spans="1:4">
      <c r="A295" s="306" t="s">
        <v>1225</v>
      </c>
      <c r="B295" s="305">
        <v>44499.36</v>
      </c>
      <c r="C295" s="305"/>
      <c r="D295" s="305">
        <v>44499.36</v>
      </c>
    </row>
    <row r="296" ht="15" spans="1:4">
      <c r="A296" s="313" t="s">
        <v>1225</v>
      </c>
      <c r="B296" s="305">
        <v>44499.36</v>
      </c>
      <c r="C296" s="305"/>
      <c r="D296" s="305">
        <v>44499.36</v>
      </c>
    </row>
    <row r="297" ht="15" spans="1:4">
      <c r="A297" s="304" t="s">
        <v>992</v>
      </c>
      <c r="B297" s="305">
        <v>5380.288129</v>
      </c>
      <c r="C297" s="305">
        <v>2427.288129</v>
      </c>
      <c r="D297" s="305">
        <v>2953</v>
      </c>
    </row>
    <row r="298" ht="15" spans="1:4">
      <c r="A298" s="306" t="s">
        <v>1226</v>
      </c>
      <c r="B298" s="305">
        <v>3333.831045</v>
      </c>
      <c r="C298" s="305">
        <v>2044.051045</v>
      </c>
      <c r="D298" s="305">
        <v>1289.78</v>
      </c>
    </row>
    <row r="299" ht="15" spans="1:4">
      <c r="A299" s="313" t="s">
        <v>1020</v>
      </c>
      <c r="B299" s="305">
        <v>637.552788</v>
      </c>
      <c r="C299" s="305">
        <v>617.552788</v>
      </c>
      <c r="D299" s="305">
        <v>20</v>
      </c>
    </row>
    <row r="300" ht="15" spans="1:4">
      <c r="A300" s="313" t="s">
        <v>1021</v>
      </c>
      <c r="B300" s="305">
        <v>188.28</v>
      </c>
      <c r="C300" s="305"/>
      <c r="D300" s="305">
        <v>188.28</v>
      </c>
    </row>
    <row r="301" ht="15" spans="1:4">
      <c r="A301" s="313" t="s">
        <v>1027</v>
      </c>
      <c r="B301" s="305">
        <v>1426.498257</v>
      </c>
      <c r="C301" s="305">
        <v>1426.498257</v>
      </c>
      <c r="D301" s="305"/>
    </row>
    <row r="302" ht="15" spans="1:4">
      <c r="A302" s="313" t="s">
        <v>1227</v>
      </c>
      <c r="B302" s="305">
        <v>64</v>
      </c>
      <c r="C302" s="305"/>
      <c r="D302" s="305">
        <v>64</v>
      </c>
    </row>
    <row r="303" ht="15" spans="1:4">
      <c r="A303" s="313" t="s">
        <v>1228</v>
      </c>
      <c r="B303" s="305">
        <v>273.5</v>
      </c>
      <c r="C303" s="305"/>
      <c r="D303" s="305">
        <v>273.5</v>
      </c>
    </row>
    <row r="304" ht="15" spans="1:4">
      <c r="A304" s="313" t="s">
        <v>1229</v>
      </c>
      <c r="B304" s="305">
        <v>718</v>
      </c>
      <c r="C304" s="305"/>
      <c r="D304" s="305">
        <v>718</v>
      </c>
    </row>
    <row r="305" ht="15" spans="1:4">
      <c r="A305" s="313" t="s">
        <v>1230</v>
      </c>
      <c r="B305" s="305">
        <v>26</v>
      </c>
      <c r="C305" s="305"/>
      <c r="D305" s="305">
        <v>26</v>
      </c>
    </row>
    <row r="306" ht="15" spans="1:4">
      <c r="A306" s="306" t="s">
        <v>1231</v>
      </c>
      <c r="B306" s="305">
        <v>859.72</v>
      </c>
      <c r="C306" s="305"/>
      <c r="D306" s="305">
        <v>859.72</v>
      </c>
    </row>
    <row r="307" ht="15" spans="1:4">
      <c r="A307" s="313" t="s">
        <v>1021</v>
      </c>
      <c r="B307" s="305">
        <v>41.16</v>
      </c>
      <c r="C307" s="305"/>
      <c r="D307" s="305">
        <v>41.16</v>
      </c>
    </row>
    <row r="308" ht="15" spans="1:4">
      <c r="A308" s="313" t="s">
        <v>1232</v>
      </c>
      <c r="B308" s="305">
        <v>162</v>
      </c>
      <c r="C308" s="305"/>
      <c r="D308" s="305">
        <v>162</v>
      </c>
    </row>
    <row r="309" ht="15" spans="1:4">
      <c r="A309" s="313" t="s">
        <v>1233</v>
      </c>
      <c r="B309" s="305">
        <v>632.56</v>
      </c>
      <c r="C309" s="305"/>
      <c r="D309" s="305">
        <v>632.56</v>
      </c>
    </row>
    <row r="310" ht="15" spans="1:4">
      <c r="A310" s="313" t="s">
        <v>1234</v>
      </c>
      <c r="B310" s="305">
        <v>24</v>
      </c>
      <c r="C310" s="305"/>
      <c r="D310" s="305">
        <v>24</v>
      </c>
    </row>
    <row r="311" ht="15" spans="1:4">
      <c r="A311" s="306" t="s">
        <v>1235</v>
      </c>
      <c r="B311" s="305">
        <v>1095.737084</v>
      </c>
      <c r="C311" s="305">
        <v>383.237084</v>
      </c>
      <c r="D311" s="305">
        <v>712.5</v>
      </c>
    </row>
    <row r="312" ht="15" spans="1:4">
      <c r="A312" s="313" t="s">
        <v>1236</v>
      </c>
      <c r="B312" s="305">
        <v>383.237084</v>
      </c>
      <c r="C312" s="305">
        <v>383.237084</v>
      </c>
      <c r="D312" s="305"/>
    </row>
    <row r="313" ht="15" spans="1:4">
      <c r="A313" s="313" t="s">
        <v>1237</v>
      </c>
      <c r="B313" s="305">
        <v>168.5</v>
      </c>
      <c r="C313" s="305"/>
      <c r="D313" s="305">
        <v>168.5</v>
      </c>
    </row>
    <row r="314" ht="15" spans="1:4">
      <c r="A314" s="313" t="s">
        <v>1238</v>
      </c>
      <c r="B314" s="305">
        <v>173</v>
      </c>
      <c r="C314" s="305"/>
      <c r="D314" s="305">
        <v>173</v>
      </c>
    </row>
    <row r="315" ht="15" spans="1:4">
      <c r="A315" s="313" t="s">
        <v>1239</v>
      </c>
      <c r="B315" s="305">
        <v>115</v>
      </c>
      <c r="C315" s="305"/>
      <c r="D315" s="305">
        <v>115</v>
      </c>
    </row>
    <row r="316" ht="15" spans="1:4">
      <c r="A316" s="313" t="s">
        <v>1240</v>
      </c>
      <c r="B316" s="305">
        <v>185</v>
      </c>
      <c r="C316" s="305"/>
      <c r="D316" s="305">
        <v>185</v>
      </c>
    </row>
    <row r="317" ht="15" spans="1:4">
      <c r="A317" s="313" t="s">
        <v>1241</v>
      </c>
      <c r="B317" s="305">
        <v>61</v>
      </c>
      <c r="C317" s="305"/>
      <c r="D317" s="305">
        <v>61</v>
      </c>
    </row>
    <row r="318" ht="15" spans="1:4">
      <c r="A318" s="313" t="s">
        <v>1242</v>
      </c>
      <c r="B318" s="305">
        <v>10</v>
      </c>
      <c r="C318" s="305"/>
      <c r="D318" s="305">
        <v>10</v>
      </c>
    </row>
    <row r="319" ht="15" spans="1:4">
      <c r="A319" s="306" t="s">
        <v>1243</v>
      </c>
      <c r="B319" s="305">
        <v>10</v>
      </c>
      <c r="C319" s="305"/>
      <c r="D319" s="305">
        <v>10</v>
      </c>
    </row>
    <row r="320" ht="15" spans="1:4">
      <c r="A320" s="313" t="s">
        <v>1244</v>
      </c>
      <c r="B320" s="305">
        <v>10</v>
      </c>
      <c r="C320" s="305"/>
      <c r="D320" s="305">
        <v>10</v>
      </c>
    </row>
    <row r="321" ht="15" spans="1:4">
      <c r="A321" s="306" t="s">
        <v>1245</v>
      </c>
      <c r="B321" s="305">
        <v>32</v>
      </c>
      <c r="C321" s="305"/>
      <c r="D321" s="305">
        <v>32</v>
      </c>
    </row>
    <row r="322" ht="15" spans="1:4">
      <c r="A322" s="313" t="s">
        <v>1246</v>
      </c>
      <c r="B322" s="305">
        <v>32</v>
      </c>
      <c r="C322" s="305"/>
      <c r="D322" s="305">
        <v>32</v>
      </c>
    </row>
    <row r="323" ht="15" spans="1:4">
      <c r="A323" s="306" t="s">
        <v>1247</v>
      </c>
      <c r="B323" s="305">
        <v>49</v>
      </c>
      <c r="C323" s="305"/>
      <c r="D323" s="305">
        <v>49</v>
      </c>
    </row>
    <row r="324" ht="15" spans="1:4">
      <c r="A324" s="313" t="s">
        <v>1247</v>
      </c>
      <c r="B324" s="305">
        <v>49</v>
      </c>
      <c r="C324" s="305"/>
      <c r="D324" s="305">
        <v>49</v>
      </c>
    </row>
    <row r="325" ht="15" spans="1:4">
      <c r="A325" s="304" t="s">
        <v>995</v>
      </c>
      <c r="B325" s="305">
        <v>12296.21294</v>
      </c>
      <c r="C325" s="305">
        <v>893.21294</v>
      </c>
      <c r="D325" s="305">
        <v>11403</v>
      </c>
    </row>
    <row r="326" ht="15" spans="1:4">
      <c r="A326" s="306" t="s">
        <v>1248</v>
      </c>
      <c r="B326" s="305">
        <v>12296.21294</v>
      </c>
      <c r="C326" s="305">
        <v>893.21294</v>
      </c>
      <c r="D326" s="305">
        <v>11403</v>
      </c>
    </row>
    <row r="327" ht="15" spans="1:4">
      <c r="A327" s="313" t="s">
        <v>1020</v>
      </c>
      <c r="B327" s="305">
        <v>383.324002</v>
      </c>
      <c r="C327" s="305">
        <v>383.324002</v>
      </c>
      <c r="D327" s="305"/>
    </row>
    <row r="328" ht="15" spans="1:4">
      <c r="A328" s="313" t="s">
        <v>1249</v>
      </c>
      <c r="B328" s="305">
        <v>1694</v>
      </c>
      <c r="C328" s="305"/>
      <c r="D328" s="305">
        <v>1694</v>
      </c>
    </row>
    <row r="329" ht="15" spans="1:4">
      <c r="A329" s="313" t="s">
        <v>1250</v>
      </c>
      <c r="B329" s="305">
        <v>2478.566282</v>
      </c>
      <c r="C329" s="305">
        <v>288.566282</v>
      </c>
      <c r="D329" s="305">
        <v>2190</v>
      </c>
    </row>
    <row r="330" ht="15" spans="1:4">
      <c r="A330" s="313" t="s">
        <v>1251</v>
      </c>
      <c r="B330" s="305">
        <v>221.322656</v>
      </c>
      <c r="C330" s="305">
        <v>221.322656</v>
      </c>
      <c r="D330" s="305"/>
    </row>
    <row r="331" ht="15" spans="1:4">
      <c r="A331" s="313" t="s">
        <v>1252</v>
      </c>
      <c r="B331" s="305">
        <v>7519</v>
      </c>
      <c r="C331" s="305"/>
      <c r="D331" s="305">
        <v>7519</v>
      </c>
    </row>
    <row r="332" ht="15" spans="1:4">
      <c r="A332" s="304" t="s">
        <v>996</v>
      </c>
      <c r="B332" s="305">
        <v>3433.4892</v>
      </c>
      <c r="C332" s="305">
        <v>747.2392</v>
      </c>
      <c r="D332" s="305">
        <v>2686.25</v>
      </c>
    </row>
    <row r="333" ht="15" spans="1:4">
      <c r="A333" s="306" t="s">
        <v>1253</v>
      </c>
      <c r="B333" s="305">
        <v>2914.55411</v>
      </c>
      <c r="C333" s="305">
        <v>535.40411</v>
      </c>
      <c r="D333" s="305">
        <v>2379.15</v>
      </c>
    </row>
    <row r="334" ht="15" spans="1:4">
      <c r="A334" s="313" t="s">
        <v>1020</v>
      </c>
      <c r="B334" s="305">
        <v>404.96703</v>
      </c>
      <c r="C334" s="305">
        <v>404.96703</v>
      </c>
      <c r="D334" s="305"/>
    </row>
    <row r="335" ht="15" spans="1:4">
      <c r="A335" s="313" t="s">
        <v>1027</v>
      </c>
      <c r="B335" s="305">
        <v>130.43708</v>
      </c>
      <c r="C335" s="305">
        <v>130.43708</v>
      </c>
      <c r="D335" s="305"/>
    </row>
    <row r="336" ht="15" spans="1:4">
      <c r="A336" s="313" t="s">
        <v>1254</v>
      </c>
      <c r="B336" s="305">
        <v>2379.15</v>
      </c>
      <c r="C336" s="305"/>
      <c r="D336" s="305">
        <v>2379.15</v>
      </c>
    </row>
    <row r="337" ht="15" spans="1:4">
      <c r="A337" s="306" t="s">
        <v>1255</v>
      </c>
      <c r="B337" s="305">
        <v>478.33509</v>
      </c>
      <c r="C337" s="305">
        <v>211.83509</v>
      </c>
      <c r="D337" s="305">
        <v>266.5</v>
      </c>
    </row>
    <row r="338" ht="15" spans="1:4">
      <c r="A338" s="313" t="s">
        <v>1020</v>
      </c>
      <c r="B338" s="305">
        <v>88.397478</v>
      </c>
      <c r="C338" s="305">
        <v>88.397478</v>
      </c>
      <c r="D338" s="305"/>
    </row>
    <row r="339" ht="15" spans="1:4">
      <c r="A339" s="313" t="s">
        <v>1021</v>
      </c>
      <c r="B339" s="305">
        <v>190</v>
      </c>
      <c r="C339" s="305"/>
      <c r="D339" s="305">
        <v>190</v>
      </c>
    </row>
    <row r="340" ht="15" spans="1:4">
      <c r="A340" s="313" t="s">
        <v>1256</v>
      </c>
      <c r="B340" s="305">
        <v>199.937612</v>
      </c>
      <c r="C340" s="305">
        <v>123.437612</v>
      </c>
      <c r="D340" s="305">
        <v>76.5</v>
      </c>
    </row>
    <row r="341" ht="15" spans="1:4">
      <c r="A341" s="306" t="s">
        <v>1257</v>
      </c>
      <c r="B341" s="305">
        <v>40.6</v>
      </c>
      <c r="C341" s="305"/>
      <c r="D341" s="305">
        <v>40.6</v>
      </c>
    </row>
    <row r="342" ht="15" spans="1:4">
      <c r="A342" s="313" t="s">
        <v>1257</v>
      </c>
      <c r="B342" s="305">
        <v>40.6</v>
      </c>
      <c r="C342" s="305"/>
      <c r="D342" s="305">
        <v>40.6</v>
      </c>
    </row>
    <row r="343" ht="15" spans="1:4">
      <c r="A343" s="304" t="s">
        <v>998</v>
      </c>
      <c r="B343" s="305">
        <v>307.733042</v>
      </c>
      <c r="C343" s="305">
        <v>229.233042</v>
      </c>
      <c r="D343" s="305">
        <v>78.5</v>
      </c>
    </row>
    <row r="344" ht="15" spans="1:4">
      <c r="A344" s="306" t="s">
        <v>1258</v>
      </c>
      <c r="B344" s="305">
        <v>307.733042</v>
      </c>
      <c r="C344" s="305">
        <v>229.233042</v>
      </c>
      <c r="D344" s="305">
        <v>78.5</v>
      </c>
    </row>
    <row r="345" ht="15" spans="1:4">
      <c r="A345" s="313" t="s">
        <v>1020</v>
      </c>
      <c r="B345" s="305">
        <v>229.233042</v>
      </c>
      <c r="C345" s="305">
        <v>229.233042</v>
      </c>
      <c r="D345" s="305"/>
    </row>
    <row r="346" ht="15" spans="1:4">
      <c r="A346" s="313" t="s">
        <v>1021</v>
      </c>
      <c r="B346" s="305">
        <v>78.5</v>
      </c>
      <c r="C346" s="305"/>
      <c r="D346" s="305">
        <v>78.5</v>
      </c>
    </row>
    <row r="347" ht="15" spans="1:4">
      <c r="A347" s="304" t="s">
        <v>999</v>
      </c>
      <c r="B347" s="305">
        <v>140</v>
      </c>
      <c r="C347" s="305"/>
      <c r="D347" s="305">
        <v>140</v>
      </c>
    </row>
    <row r="348" ht="15" spans="1:4">
      <c r="A348" s="306" t="s">
        <v>1259</v>
      </c>
      <c r="B348" s="305">
        <v>30</v>
      </c>
      <c r="C348" s="305"/>
      <c r="D348" s="305">
        <v>30</v>
      </c>
    </row>
    <row r="349" ht="15" spans="1:4">
      <c r="A349" s="313" t="s">
        <v>1260</v>
      </c>
      <c r="B349" s="305">
        <v>30</v>
      </c>
      <c r="C349" s="305"/>
      <c r="D349" s="305">
        <v>30</v>
      </c>
    </row>
    <row r="350" ht="15" spans="1:4">
      <c r="A350" s="306" t="s">
        <v>1261</v>
      </c>
      <c r="B350" s="305">
        <v>110</v>
      </c>
      <c r="C350" s="305"/>
      <c r="D350" s="305">
        <v>110</v>
      </c>
    </row>
    <row r="351" ht="15" spans="1:4">
      <c r="A351" s="313" t="s">
        <v>1262</v>
      </c>
      <c r="B351" s="305">
        <v>110</v>
      </c>
      <c r="C351" s="305"/>
      <c r="D351" s="305">
        <v>110</v>
      </c>
    </row>
    <row r="352" ht="15" spans="1:4">
      <c r="A352" s="304" t="s">
        <v>1000</v>
      </c>
      <c r="B352" s="305">
        <v>1220.739778</v>
      </c>
      <c r="C352" s="305">
        <v>538.789778</v>
      </c>
      <c r="D352" s="305">
        <v>681.95</v>
      </c>
    </row>
    <row r="353" ht="15" spans="1:4">
      <c r="A353" s="306" t="s">
        <v>1263</v>
      </c>
      <c r="B353" s="305">
        <v>913.388578</v>
      </c>
      <c r="C353" s="305">
        <v>407.638578</v>
      </c>
      <c r="D353" s="305">
        <v>505.75</v>
      </c>
    </row>
    <row r="354" ht="15" spans="1:4">
      <c r="A354" s="313" t="s">
        <v>1264</v>
      </c>
      <c r="B354" s="305">
        <v>505.75</v>
      </c>
      <c r="C354" s="305"/>
      <c r="D354" s="305">
        <v>505.75</v>
      </c>
    </row>
    <row r="355" ht="15" spans="1:4">
      <c r="A355" s="313" t="s">
        <v>1080</v>
      </c>
      <c r="B355" s="305">
        <v>407.638578</v>
      </c>
      <c r="C355" s="305">
        <v>407.638578</v>
      </c>
      <c r="D355" s="305"/>
    </row>
    <row r="356" ht="15" spans="1:4">
      <c r="A356" s="306" t="s">
        <v>1265</v>
      </c>
      <c r="B356" s="305">
        <v>307.3512</v>
      </c>
      <c r="C356" s="305">
        <v>131.1512</v>
      </c>
      <c r="D356" s="305">
        <v>176.2</v>
      </c>
    </row>
    <row r="357" ht="15" spans="1:4">
      <c r="A357" s="313" t="s">
        <v>1266</v>
      </c>
      <c r="B357" s="305">
        <v>131.1512</v>
      </c>
      <c r="C357" s="305">
        <v>131.1512</v>
      </c>
      <c r="D357" s="305"/>
    </row>
    <row r="358" ht="15" spans="1:4">
      <c r="A358" s="313" t="s">
        <v>1267</v>
      </c>
      <c r="B358" s="305">
        <v>176.2</v>
      </c>
      <c r="C358" s="305"/>
      <c r="D358" s="305">
        <v>176.2</v>
      </c>
    </row>
    <row r="359" ht="15" spans="1:4">
      <c r="A359" s="304" t="s">
        <v>1001</v>
      </c>
      <c r="B359" s="305">
        <v>18636.709526</v>
      </c>
      <c r="C359" s="305">
        <v>15786.709526</v>
      </c>
      <c r="D359" s="305">
        <v>2850</v>
      </c>
    </row>
    <row r="360" ht="15" spans="1:4">
      <c r="A360" s="306" t="s">
        <v>1268</v>
      </c>
      <c r="B360" s="305">
        <v>350</v>
      </c>
      <c r="C360" s="305"/>
      <c r="D360" s="305">
        <v>350</v>
      </c>
    </row>
    <row r="361" ht="15" spans="1:4">
      <c r="A361" s="313" t="s">
        <v>1269</v>
      </c>
      <c r="B361" s="305">
        <v>300</v>
      </c>
      <c r="C361" s="305"/>
      <c r="D361" s="305">
        <v>300</v>
      </c>
    </row>
    <row r="362" ht="15" spans="1:4">
      <c r="A362" s="313" t="s">
        <v>1270</v>
      </c>
      <c r="B362" s="305">
        <v>50</v>
      </c>
      <c r="C362" s="305"/>
      <c r="D362" s="305">
        <v>50</v>
      </c>
    </row>
    <row r="363" ht="15" spans="1:4">
      <c r="A363" s="306" t="s">
        <v>1271</v>
      </c>
      <c r="B363" s="305">
        <v>16817.282266</v>
      </c>
      <c r="C363" s="305">
        <v>14317.282266</v>
      </c>
      <c r="D363" s="305">
        <v>2500</v>
      </c>
    </row>
    <row r="364" ht="15" spans="1:4">
      <c r="A364" s="313" t="s">
        <v>1272</v>
      </c>
      <c r="B364" s="305">
        <v>14317.282266</v>
      </c>
      <c r="C364" s="305">
        <v>14317.282266</v>
      </c>
      <c r="D364" s="305"/>
    </row>
    <row r="365" ht="15" spans="1:4">
      <c r="A365" s="313" t="s">
        <v>1273</v>
      </c>
      <c r="B365" s="305">
        <v>2500</v>
      </c>
      <c r="C365" s="305"/>
      <c r="D365" s="305">
        <v>2500</v>
      </c>
    </row>
    <row r="366" ht="15" spans="1:4">
      <c r="A366" s="306" t="s">
        <v>1274</v>
      </c>
      <c r="B366" s="305">
        <v>1469.42726</v>
      </c>
      <c r="C366" s="305">
        <v>1469.42726</v>
      </c>
      <c r="D366" s="305"/>
    </row>
    <row r="367" ht="15" spans="1:4">
      <c r="A367" s="313" t="s">
        <v>1275</v>
      </c>
      <c r="B367" s="305">
        <v>0</v>
      </c>
      <c r="C367" s="305"/>
      <c r="D367" s="305"/>
    </row>
    <row r="368" ht="15" spans="1:4">
      <c r="A368" s="313" t="s">
        <v>1276</v>
      </c>
      <c r="B368" s="305">
        <v>1469.42726</v>
      </c>
      <c r="C368" s="305">
        <v>1469.42726</v>
      </c>
      <c r="D368" s="305"/>
    </row>
    <row r="369" ht="15" spans="1:4">
      <c r="A369" s="304" t="s">
        <v>1002</v>
      </c>
      <c r="B369" s="305">
        <v>165.5893</v>
      </c>
      <c r="C369" s="305">
        <v>140.7893</v>
      </c>
      <c r="D369" s="305">
        <v>24.8</v>
      </c>
    </row>
    <row r="370" ht="15" spans="1:4">
      <c r="A370" s="306" t="s">
        <v>1277</v>
      </c>
      <c r="B370" s="305">
        <v>164.7893</v>
      </c>
      <c r="C370" s="305">
        <v>140.7893</v>
      </c>
      <c r="D370" s="305">
        <v>24</v>
      </c>
    </row>
    <row r="371" ht="15" spans="1:4">
      <c r="A371" s="313" t="s">
        <v>1027</v>
      </c>
      <c r="B371" s="305">
        <v>140.7893</v>
      </c>
      <c r="C371" s="305">
        <v>140.7893</v>
      </c>
      <c r="D371" s="305"/>
    </row>
    <row r="372" ht="15" spans="1:4">
      <c r="A372" s="313" t="s">
        <v>1278</v>
      </c>
      <c r="B372" s="305">
        <v>24</v>
      </c>
      <c r="C372" s="305"/>
      <c r="D372" s="305">
        <v>24</v>
      </c>
    </row>
    <row r="373" ht="15" spans="1:4">
      <c r="A373" s="306" t="s">
        <v>1279</v>
      </c>
      <c r="B373" s="305">
        <v>0.8</v>
      </c>
      <c r="C373" s="305"/>
      <c r="D373" s="305">
        <v>0.8</v>
      </c>
    </row>
    <row r="374" ht="15" spans="1:4">
      <c r="A374" s="313" t="s">
        <v>1280</v>
      </c>
      <c r="B374" s="305">
        <v>0.8</v>
      </c>
      <c r="C374" s="305"/>
      <c r="D374" s="305">
        <v>0.8</v>
      </c>
    </row>
    <row r="375" ht="15" spans="1:4">
      <c r="A375" s="304" t="s">
        <v>1005</v>
      </c>
      <c r="B375" s="305">
        <v>8694.466954</v>
      </c>
      <c r="C375" s="305">
        <v>1723.656954</v>
      </c>
      <c r="D375" s="305">
        <v>6970.81</v>
      </c>
    </row>
    <row r="376" ht="15" spans="1:4">
      <c r="A376" s="306" t="s">
        <v>1281</v>
      </c>
      <c r="B376" s="305">
        <v>2239.506954</v>
      </c>
      <c r="C376" s="305">
        <v>488.656954</v>
      </c>
      <c r="D376" s="305">
        <v>1750.85</v>
      </c>
    </row>
    <row r="377" ht="15" spans="1:4">
      <c r="A377" s="313" t="s">
        <v>1020</v>
      </c>
      <c r="B377" s="305">
        <v>368.744134</v>
      </c>
      <c r="C377" s="305">
        <v>368.744134</v>
      </c>
      <c r="D377" s="305"/>
    </row>
    <row r="378" ht="15" spans="1:4">
      <c r="A378" s="313" t="s">
        <v>1021</v>
      </c>
      <c r="B378" s="305">
        <v>1701.55</v>
      </c>
      <c r="C378" s="305"/>
      <c r="D378" s="305">
        <v>1701.55</v>
      </c>
    </row>
    <row r="379" ht="15" spans="1:4">
      <c r="A379" s="313" t="s">
        <v>1282</v>
      </c>
      <c r="B379" s="305">
        <v>24</v>
      </c>
      <c r="C379" s="305"/>
      <c r="D379" s="305">
        <v>24</v>
      </c>
    </row>
    <row r="380" ht="15" spans="1:4">
      <c r="A380" s="313" t="s">
        <v>1027</v>
      </c>
      <c r="B380" s="305">
        <v>119.91282</v>
      </c>
      <c r="C380" s="305">
        <v>119.91282</v>
      </c>
      <c r="D380" s="305"/>
    </row>
    <row r="381" ht="15" spans="1:4">
      <c r="A381" s="313" t="s">
        <v>1283</v>
      </c>
      <c r="B381" s="305">
        <v>25.3</v>
      </c>
      <c r="C381" s="305"/>
      <c r="D381" s="305">
        <v>25.3</v>
      </c>
    </row>
    <row r="382" ht="15" spans="1:4">
      <c r="A382" s="306" t="s">
        <v>1284</v>
      </c>
      <c r="B382" s="305">
        <v>5067</v>
      </c>
      <c r="C382" s="305">
        <v>1235</v>
      </c>
      <c r="D382" s="305">
        <v>3832</v>
      </c>
    </row>
    <row r="383" ht="15" spans="1:4">
      <c r="A383" s="313" t="s">
        <v>1020</v>
      </c>
      <c r="B383" s="305">
        <v>2323</v>
      </c>
      <c r="C383" s="305">
        <v>1235</v>
      </c>
      <c r="D383" s="305">
        <v>1088</v>
      </c>
    </row>
    <row r="384" ht="15" spans="1:4">
      <c r="A384" s="313" t="s">
        <v>1285</v>
      </c>
      <c r="B384" s="305">
        <v>2744</v>
      </c>
      <c r="C384" s="305"/>
      <c r="D384" s="305">
        <v>2744</v>
      </c>
    </row>
    <row r="385" ht="15" spans="1:4">
      <c r="A385" s="306" t="s">
        <v>1286</v>
      </c>
      <c r="B385" s="305">
        <v>1075.86</v>
      </c>
      <c r="C385" s="305"/>
      <c r="D385" s="305">
        <v>1075.86</v>
      </c>
    </row>
    <row r="386" ht="15" spans="1:4">
      <c r="A386" s="313" t="s">
        <v>1287</v>
      </c>
      <c r="B386" s="305">
        <v>1075.86</v>
      </c>
      <c r="C386" s="305"/>
      <c r="D386" s="305">
        <v>1075.86</v>
      </c>
    </row>
    <row r="387" ht="15" spans="1:4">
      <c r="A387" s="306" t="s">
        <v>1288</v>
      </c>
      <c r="B387" s="305">
        <v>312.1</v>
      </c>
      <c r="C387" s="305"/>
      <c r="D387" s="305">
        <v>312.1</v>
      </c>
    </row>
    <row r="388" ht="15" spans="1:4">
      <c r="A388" s="313" t="s">
        <v>1289</v>
      </c>
      <c r="B388" s="305">
        <v>312.1</v>
      </c>
      <c r="C388" s="305"/>
      <c r="D388" s="305">
        <v>312.1</v>
      </c>
    </row>
    <row r="389" ht="15" spans="1:4">
      <c r="A389" s="304" t="s">
        <v>1007</v>
      </c>
      <c r="B389" s="305">
        <v>10000</v>
      </c>
      <c r="C389" s="305"/>
      <c r="D389" s="305">
        <v>10000</v>
      </c>
    </row>
    <row r="390" ht="15" spans="1:4">
      <c r="A390" s="304" t="s">
        <v>1008</v>
      </c>
      <c r="B390" s="305">
        <v>35041.055788</v>
      </c>
      <c r="C390" s="305"/>
      <c r="D390" s="305">
        <v>35041.055788</v>
      </c>
    </row>
    <row r="391" ht="15" spans="1:4">
      <c r="A391" s="306" t="s">
        <v>1290</v>
      </c>
      <c r="B391" s="305">
        <v>34541.055788</v>
      </c>
      <c r="C391" s="305"/>
      <c r="D391" s="305">
        <v>34541.055788</v>
      </c>
    </row>
    <row r="392" ht="15" spans="1:4">
      <c r="A392" s="306" t="s">
        <v>1008</v>
      </c>
      <c r="B392" s="305">
        <v>500</v>
      </c>
      <c r="C392" s="305"/>
      <c r="D392" s="305">
        <v>500</v>
      </c>
    </row>
  </sheetData>
  <mergeCells count="6">
    <mergeCell ref="A1:D1"/>
    <mergeCell ref="A2:D2"/>
    <mergeCell ref="A3:D3"/>
    <mergeCell ref="A4:C4"/>
    <mergeCell ref="B5:D5"/>
    <mergeCell ref="A5:A6"/>
  </mergeCells>
  <pageMargins left="0.699305555555556" right="0.699305555555556"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B49"/>
  <sheetViews>
    <sheetView workbookViewId="0">
      <selection activeCell="K29" sqref="K29"/>
    </sheetView>
  </sheetViews>
  <sheetFormatPr defaultColWidth="9" defaultRowHeight="14.25" outlineLevelCol="1"/>
  <cols>
    <col min="1" max="1" width="36.75" customWidth="1"/>
    <col min="2" max="2" width="42" customWidth="1"/>
  </cols>
  <sheetData>
    <row r="1" ht="18.75" spans="1:2">
      <c r="A1" s="60" t="s">
        <v>1291</v>
      </c>
      <c r="B1" s="60"/>
    </row>
    <row r="2" ht="24" spans="1:2">
      <c r="A2" s="218" t="s">
        <v>1292</v>
      </c>
      <c r="B2" s="218"/>
    </row>
    <row r="3" ht="16.5" spans="1:2">
      <c r="A3" s="300" t="s">
        <v>1293</v>
      </c>
      <c r="B3" s="300"/>
    </row>
    <row r="4" ht="15" spans="1:2">
      <c r="A4" s="301"/>
      <c r="B4" s="301" t="s">
        <v>184</v>
      </c>
    </row>
    <row r="5" ht="18.75" spans="1:2">
      <c r="A5" s="255" t="s">
        <v>962</v>
      </c>
      <c r="B5" s="255" t="s">
        <v>963</v>
      </c>
    </row>
    <row r="6" ht="20.25" customHeight="1" spans="1:2">
      <c r="A6" s="302" t="s">
        <v>1294</v>
      </c>
      <c r="B6" s="303">
        <v>301929.0509</v>
      </c>
    </row>
    <row r="7" ht="15" spans="1:2">
      <c r="A7" s="304" t="s">
        <v>1295</v>
      </c>
      <c r="B7" s="305">
        <v>223691.446925</v>
      </c>
    </row>
    <row r="8" ht="15" spans="1:2">
      <c r="A8" s="306" t="s">
        <v>1296</v>
      </c>
      <c r="B8" s="305">
        <v>45199.507284</v>
      </c>
    </row>
    <row r="9" ht="15" spans="1:2">
      <c r="A9" s="306" t="s">
        <v>1297</v>
      </c>
      <c r="B9" s="305">
        <v>21204.75924</v>
      </c>
    </row>
    <row r="10" ht="15" spans="1:2">
      <c r="A10" s="306" t="s">
        <v>1298</v>
      </c>
      <c r="B10" s="305">
        <v>2570.1403</v>
      </c>
    </row>
    <row r="11" ht="15" spans="1:2">
      <c r="A11" s="306" t="s">
        <v>1299</v>
      </c>
      <c r="B11" s="305">
        <v>81371.538783</v>
      </c>
    </row>
    <row r="12" ht="15" spans="1:2">
      <c r="A12" s="306" t="s">
        <v>1300</v>
      </c>
      <c r="B12" s="305">
        <v>28825.407264</v>
      </c>
    </row>
    <row r="13" ht="15" spans="1:2">
      <c r="A13" s="306" t="s">
        <v>1301</v>
      </c>
      <c r="B13" s="305">
        <v>14388.788976</v>
      </c>
    </row>
    <row r="14" ht="15" spans="1:2">
      <c r="A14" s="306" t="s">
        <v>1302</v>
      </c>
      <c r="B14" s="305">
        <v>11923.420314</v>
      </c>
    </row>
    <row r="15" ht="15" spans="1:2">
      <c r="A15" s="306" t="s">
        <v>1303</v>
      </c>
      <c r="B15" s="305">
        <v>1960.372726</v>
      </c>
    </row>
    <row r="16" ht="15" spans="1:2">
      <c r="A16" s="306" t="s">
        <v>1272</v>
      </c>
      <c r="B16" s="305">
        <v>14362.931646</v>
      </c>
    </row>
    <row r="17" ht="15" spans="1:2">
      <c r="A17" s="306" t="s">
        <v>1304</v>
      </c>
      <c r="B17" s="305">
        <v>1884.580392</v>
      </c>
    </row>
    <row r="18" ht="15" spans="1:2">
      <c r="A18" s="304" t="s">
        <v>1305</v>
      </c>
      <c r="B18" s="305">
        <v>72903.498655</v>
      </c>
    </row>
    <row r="19" ht="15" spans="1:2">
      <c r="A19" s="306" t="s">
        <v>1306</v>
      </c>
      <c r="B19" s="305">
        <v>14804.668254</v>
      </c>
    </row>
    <row r="20" ht="15" spans="1:2">
      <c r="A20" s="306" t="s">
        <v>1307</v>
      </c>
      <c r="B20" s="305">
        <v>1268.498649</v>
      </c>
    </row>
    <row r="21" ht="15" spans="1:2">
      <c r="A21" s="306" t="s">
        <v>1308</v>
      </c>
      <c r="B21" s="305">
        <v>280.28</v>
      </c>
    </row>
    <row r="22" ht="15" spans="1:2">
      <c r="A22" s="306" t="s">
        <v>1309</v>
      </c>
      <c r="B22" s="305">
        <v>118.54</v>
      </c>
    </row>
    <row r="23" ht="15" spans="1:2">
      <c r="A23" s="306" t="s">
        <v>1310</v>
      </c>
      <c r="B23" s="305">
        <v>1473.963548</v>
      </c>
    </row>
    <row r="24" ht="15" spans="1:2">
      <c r="A24" s="306" t="s">
        <v>1311</v>
      </c>
      <c r="B24" s="305">
        <v>2683.466228</v>
      </c>
    </row>
    <row r="25" ht="15" spans="1:2">
      <c r="A25" s="306" t="s">
        <v>1312</v>
      </c>
      <c r="B25" s="305">
        <v>2085.578686</v>
      </c>
    </row>
    <row r="26" ht="15" spans="1:2">
      <c r="A26" s="306" t="s">
        <v>1313</v>
      </c>
      <c r="B26" s="305">
        <v>10.1</v>
      </c>
    </row>
    <row r="27" ht="15" spans="1:2">
      <c r="A27" s="306" t="s">
        <v>1314</v>
      </c>
      <c r="B27" s="305">
        <v>3811.756912</v>
      </c>
    </row>
    <row r="28" ht="15" spans="1:2">
      <c r="A28" s="306" t="s">
        <v>1315</v>
      </c>
      <c r="B28" s="305">
        <v>2406.93873</v>
      </c>
    </row>
    <row r="29" ht="15" spans="1:2">
      <c r="A29" s="306" t="s">
        <v>1316</v>
      </c>
      <c r="B29" s="305">
        <v>57.3</v>
      </c>
    </row>
    <row r="30" ht="15" spans="1:2">
      <c r="A30" s="306" t="s">
        <v>1317</v>
      </c>
      <c r="B30" s="305">
        <v>4956.267265</v>
      </c>
    </row>
    <row r="31" ht="15" spans="1:2">
      <c r="A31" s="306" t="s">
        <v>1318</v>
      </c>
      <c r="B31" s="305">
        <v>1059.3368</v>
      </c>
    </row>
    <row r="32" ht="15" spans="1:2">
      <c r="A32" s="306" t="s">
        <v>1319</v>
      </c>
      <c r="B32" s="305">
        <v>252.364351</v>
      </c>
    </row>
    <row r="33" ht="15" spans="1:2">
      <c r="A33" s="306" t="s">
        <v>1320</v>
      </c>
      <c r="B33" s="305">
        <v>1912.017364</v>
      </c>
    </row>
    <row r="34" ht="15" spans="1:2">
      <c r="A34" s="306" t="s">
        <v>1321</v>
      </c>
      <c r="B34" s="305">
        <v>202.959</v>
      </c>
    </row>
    <row r="35" ht="15" spans="1:2">
      <c r="A35" s="306" t="s">
        <v>1322</v>
      </c>
      <c r="B35" s="305">
        <v>2257.46964</v>
      </c>
    </row>
    <row r="36" ht="15" spans="1:2">
      <c r="A36" s="306" t="s">
        <v>1323</v>
      </c>
      <c r="B36" s="305">
        <v>59.4</v>
      </c>
    </row>
    <row r="37" ht="15" spans="1:2">
      <c r="A37" s="306" t="s">
        <v>1324</v>
      </c>
      <c r="B37" s="305">
        <v>62.1</v>
      </c>
    </row>
    <row r="38" ht="15" spans="1:2">
      <c r="A38" s="306" t="s">
        <v>1325</v>
      </c>
      <c r="B38" s="305">
        <v>6837.35965</v>
      </c>
    </row>
    <row r="39" ht="15" spans="1:2">
      <c r="A39" s="306" t="s">
        <v>1326</v>
      </c>
      <c r="B39" s="305">
        <v>987.441141</v>
      </c>
    </row>
    <row r="40" ht="15" spans="1:2">
      <c r="A40" s="306" t="s">
        <v>1327</v>
      </c>
      <c r="B40" s="305">
        <v>5173.22612100001</v>
      </c>
    </row>
    <row r="41" ht="15" spans="1:2">
      <c r="A41" s="306" t="s">
        <v>1328</v>
      </c>
      <c r="B41" s="305">
        <v>5220.685856</v>
      </c>
    </row>
    <row r="42" ht="15" spans="1:2">
      <c r="A42" s="306" t="s">
        <v>1329</v>
      </c>
      <c r="B42" s="305">
        <v>3115.4382</v>
      </c>
    </row>
    <row r="43" ht="15" spans="1:2">
      <c r="A43" s="306" t="s">
        <v>1330</v>
      </c>
      <c r="B43" s="305">
        <v>3997.6937</v>
      </c>
    </row>
    <row r="44" ht="15" spans="1:2">
      <c r="A44" s="306" t="s">
        <v>1331</v>
      </c>
      <c r="B44" s="305">
        <v>152.22</v>
      </c>
    </row>
    <row r="45" ht="15" spans="1:2">
      <c r="A45" s="306" t="s">
        <v>1332</v>
      </c>
      <c r="B45" s="305">
        <v>7656.42856</v>
      </c>
    </row>
    <row r="46" ht="15" spans="1:2">
      <c r="A46" s="304" t="s">
        <v>1333</v>
      </c>
      <c r="B46" s="305">
        <v>5334.10532</v>
      </c>
    </row>
    <row r="47" ht="15" spans="1:2">
      <c r="A47" s="306" t="s">
        <v>1334</v>
      </c>
      <c r="B47" s="305">
        <v>234.50532</v>
      </c>
    </row>
    <row r="48" ht="15" spans="1:2">
      <c r="A48" s="306" t="s">
        <v>1335</v>
      </c>
      <c r="B48" s="305">
        <v>3922.88</v>
      </c>
    </row>
    <row r="49" ht="15" spans="1:2">
      <c r="A49" s="306" t="s">
        <v>1336</v>
      </c>
      <c r="B49" s="305">
        <v>1176.72</v>
      </c>
    </row>
  </sheetData>
  <mergeCells count="3">
    <mergeCell ref="A1:B1"/>
    <mergeCell ref="A2:B2"/>
    <mergeCell ref="A3:B3"/>
  </mergeCells>
  <pageMargins left="0.699305555555556" right="0.699305555555556"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D44"/>
  <sheetViews>
    <sheetView view="pageBreakPreview" zoomScale="85" zoomScaleNormal="100" zoomScaleSheetLayoutView="85" topLeftCell="A19" workbookViewId="0">
      <selection activeCell="G36" sqref="G36"/>
    </sheetView>
  </sheetViews>
  <sheetFormatPr defaultColWidth="9" defaultRowHeight="14.25" outlineLevelCol="3"/>
  <cols>
    <col min="1" max="1" width="30.625" style="260" customWidth="1"/>
    <col min="2" max="2" width="23.8166666666667" style="261" customWidth="1"/>
    <col min="3" max="3" width="30.625" style="261" customWidth="1"/>
    <col min="4" max="4" width="28.625" style="261" customWidth="1"/>
    <col min="5" max="16384" width="9" style="261"/>
  </cols>
  <sheetData>
    <row r="1" ht="18.75" spans="1:4">
      <c r="A1" s="262" t="s">
        <v>1337</v>
      </c>
      <c r="D1" s="263"/>
    </row>
    <row r="2" ht="27.75" customHeight="1" spans="1:4">
      <c r="A2" s="264" t="s">
        <v>1338</v>
      </c>
      <c r="B2" s="264"/>
      <c r="C2" s="264"/>
      <c r="D2" s="264"/>
    </row>
    <row r="3" ht="24.75" spans="1:4">
      <c r="A3" s="265"/>
      <c r="B3" s="266"/>
      <c r="C3" s="267"/>
      <c r="D3" s="267"/>
    </row>
    <row r="4" ht="18.75" spans="1:4">
      <c r="A4" s="268"/>
      <c r="B4" s="269"/>
      <c r="C4" s="270"/>
      <c r="D4" s="271" t="s">
        <v>1339</v>
      </c>
    </row>
    <row r="5" ht="27.95" customHeight="1" spans="1:4">
      <c r="A5" s="272" t="s">
        <v>1340</v>
      </c>
      <c r="B5" s="273" t="s">
        <v>672</v>
      </c>
      <c r="C5" s="274" t="s">
        <v>682</v>
      </c>
      <c r="D5" s="273" t="s">
        <v>672</v>
      </c>
    </row>
    <row r="6" ht="27.95" customHeight="1" spans="1:4">
      <c r="A6" s="275" t="s">
        <v>778</v>
      </c>
      <c r="B6" s="276">
        <v>217817</v>
      </c>
      <c r="C6" s="277" t="s">
        <v>1341</v>
      </c>
      <c r="D6" s="276">
        <f>D7+D20</f>
        <v>11234</v>
      </c>
    </row>
    <row r="7" ht="27.95" customHeight="1" spans="1:4">
      <c r="A7" s="278" t="s">
        <v>1342</v>
      </c>
      <c r="B7" s="279">
        <v>186096</v>
      </c>
      <c r="C7" s="280" t="s">
        <v>1343</v>
      </c>
      <c r="D7" s="281">
        <f>SUM(D8:D17)</f>
        <v>7247</v>
      </c>
    </row>
    <row r="8" ht="27.95" customHeight="1" spans="1:4">
      <c r="A8" s="282" t="s">
        <v>1344</v>
      </c>
      <c r="B8" s="283">
        <v>51779</v>
      </c>
      <c r="C8" s="284" t="s">
        <v>1345</v>
      </c>
      <c r="D8" s="285">
        <v>2447</v>
      </c>
    </row>
    <row r="9" ht="27.95" customHeight="1" spans="1:4">
      <c r="A9" s="282" t="s">
        <v>1346</v>
      </c>
      <c r="B9" s="283">
        <v>6851</v>
      </c>
      <c r="C9" s="284" t="s">
        <v>1347</v>
      </c>
      <c r="D9" s="285">
        <v>268</v>
      </c>
    </row>
    <row r="10" ht="27.95" customHeight="1" spans="1:4">
      <c r="A10" s="286" t="s">
        <v>1348</v>
      </c>
      <c r="B10" s="283">
        <v>7637</v>
      </c>
      <c r="C10" s="284" t="s">
        <v>1349</v>
      </c>
      <c r="D10" s="285">
        <v>1097</v>
      </c>
    </row>
    <row r="11" ht="27.95" customHeight="1" spans="1:4">
      <c r="A11" s="286" t="s">
        <v>1350</v>
      </c>
      <c r="B11" s="283">
        <v>767</v>
      </c>
      <c r="C11" s="284" t="s">
        <v>1351</v>
      </c>
      <c r="D11" s="285">
        <v>216</v>
      </c>
    </row>
    <row r="12" ht="33" spans="1:4">
      <c r="A12" s="286" t="s">
        <v>1352</v>
      </c>
      <c r="B12" s="283">
        <v>3663</v>
      </c>
      <c r="C12" s="284" t="s">
        <v>1353</v>
      </c>
      <c r="D12" s="285">
        <v>2272</v>
      </c>
    </row>
    <row r="13" ht="27.95" customHeight="1" spans="1:4">
      <c r="A13" s="286" t="s">
        <v>1354</v>
      </c>
      <c r="B13" s="283">
        <v>20795</v>
      </c>
      <c r="C13" s="284" t="s">
        <v>1355</v>
      </c>
      <c r="D13" s="285">
        <v>677</v>
      </c>
    </row>
    <row r="14" ht="27.95" customHeight="1" spans="1:4">
      <c r="A14" s="286" t="s">
        <v>1356</v>
      </c>
      <c r="B14" s="283">
        <v>11011</v>
      </c>
      <c r="C14" s="284" t="s">
        <v>1357</v>
      </c>
      <c r="D14" s="285">
        <v>41</v>
      </c>
    </row>
    <row r="15" ht="27.95" customHeight="1" spans="1:4">
      <c r="A15" s="286" t="s">
        <v>1358</v>
      </c>
      <c r="B15" s="283">
        <v>254</v>
      </c>
      <c r="C15" s="284" t="s">
        <v>1359</v>
      </c>
      <c r="D15" s="285">
        <v>203</v>
      </c>
    </row>
    <row r="16" ht="27.95" customHeight="1" spans="1:4">
      <c r="A16" s="286" t="s">
        <v>1360</v>
      </c>
      <c r="B16" s="287">
        <v>83339</v>
      </c>
      <c r="C16" s="284" t="s">
        <v>1361</v>
      </c>
      <c r="D16" s="285">
        <v>1</v>
      </c>
    </row>
    <row r="17" ht="27.95" customHeight="1" spans="1:4">
      <c r="A17" s="278" t="s">
        <v>1362</v>
      </c>
      <c r="B17" s="279">
        <v>31721</v>
      </c>
      <c r="C17" s="284" t="s">
        <v>1363</v>
      </c>
      <c r="D17" s="285">
        <v>25</v>
      </c>
    </row>
    <row r="18" ht="27.95" customHeight="1" spans="1:4">
      <c r="A18" s="286" t="s">
        <v>1364</v>
      </c>
      <c r="B18" s="288"/>
      <c r="C18" s="289"/>
      <c r="D18" s="289"/>
    </row>
    <row r="19" ht="27.95" customHeight="1" spans="1:4">
      <c r="A19" s="286" t="s">
        <v>1365</v>
      </c>
      <c r="B19" s="288">
        <v>8988</v>
      </c>
      <c r="C19" s="289"/>
      <c r="D19" s="289"/>
    </row>
    <row r="20" ht="27.95" customHeight="1" spans="1:4">
      <c r="A20" s="286" t="s">
        <v>1366</v>
      </c>
      <c r="B20" s="288"/>
      <c r="C20" s="290" t="s">
        <v>1367</v>
      </c>
      <c r="D20" s="291">
        <f>SUM(D21:D33)</f>
        <v>3987</v>
      </c>
    </row>
    <row r="21" ht="27.95" customHeight="1" spans="1:4">
      <c r="A21" s="286" t="s">
        <v>1368</v>
      </c>
      <c r="B21" s="288">
        <v>927</v>
      </c>
      <c r="C21" s="289" t="s">
        <v>1369</v>
      </c>
      <c r="D21" s="288">
        <v>701</v>
      </c>
    </row>
    <row r="22" ht="27.95" customHeight="1" spans="1:4">
      <c r="A22" s="286" t="s">
        <v>1370</v>
      </c>
      <c r="B22" s="288"/>
      <c r="C22" s="289" t="s">
        <v>1371</v>
      </c>
      <c r="D22" s="288">
        <v>127</v>
      </c>
    </row>
    <row r="23" ht="27.95" customHeight="1" spans="1:4">
      <c r="A23" s="286" t="s">
        <v>1372</v>
      </c>
      <c r="B23" s="288">
        <v>8</v>
      </c>
      <c r="C23" s="289" t="s">
        <v>1373</v>
      </c>
      <c r="D23" s="288"/>
    </row>
    <row r="24" ht="27.95" customHeight="1" spans="1:4">
      <c r="A24" s="286" t="s">
        <v>1374</v>
      </c>
      <c r="B24" s="288"/>
      <c r="C24" s="289" t="s">
        <v>1375</v>
      </c>
      <c r="D24" s="288"/>
    </row>
    <row r="25" ht="27.95" customHeight="1" spans="1:4">
      <c r="A25" s="286" t="s">
        <v>1376</v>
      </c>
      <c r="B25" s="288">
        <v>1004</v>
      </c>
      <c r="C25" s="289" t="s">
        <v>1377</v>
      </c>
      <c r="D25" s="288">
        <v>14</v>
      </c>
    </row>
    <row r="26" ht="27.95" customHeight="1" spans="1:4">
      <c r="A26" s="286" t="s">
        <v>1378</v>
      </c>
      <c r="B26" s="288">
        <v>564</v>
      </c>
      <c r="C26" s="289" t="s">
        <v>1379</v>
      </c>
      <c r="D26" s="288">
        <v>2376</v>
      </c>
    </row>
    <row r="27" ht="27.95" customHeight="1" spans="1:4">
      <c r="A27" s="286" t="s">
        <v>1380</v>
      </c>
      <c r="B27" s="288">
        <v>576</v>
      </c>
      <c r="C27" s="289" t="s">
        <v>1381</v>
      </c>
      <c r="D27" s="288">
        <v>45</v>
      </c>
    </row>
    <row r="28" ht="27.95" customHeight="1" spans="1:4">
      <c r="A28" s="286" t="s">
        <v>1382</v>
      </c>
      <c r="B28" s="288">
        <v>1621</v>
      </c>
      <c r="C28" s="289" t="s">
        <v>1383</v>
      </c>
      <c r="D28" s="288">
        <v>23</v>
      </c>
    </row>
    <row r="29" ht="27.95" customHeight="1" spans="1:4">
      <c r="A29" s="286" t="s">
        <v>1384</v>
      </c>
      <c r="B29" s="288">
        <v>4197</v>
      </c>
      <c r="C29" s="289" t="s">
        <v>1385</v>
      </c>
      <c r="D29" s="288">
        <v>205</v>
      </c>
    </row>
    <row r="30" ht="27.95" customHeight="1" spans="1:4">
      <c r="A30" s="286" t="s">
        <v>1386</v>
      </c>
      <c r="B30" s="288">
        <v>6000</v>
      </c>
      <c r="C30" s="289" t="s">
        <v>1387</v>
      </c>
      <c r="D30" s="288">
        <v>202</v>
      </c>
    </row>
    <row r="31" ht="27.95" customHeight="1" spans="1:4">
      <c r="A31" s="286" t="s">
        <v>1388</v>
      </c>
      <c r="B31" s="288">
        <v>2608</v>
      </c>
      <c r="C31" s="292" t="s">
        <v>1389</v>
      </c>
      <c r="D31" s="293">
        <v>214</v>
      </c>
    </row>
    <row r="32" ht="27.95" customHeight="1" spans="1:4">
      <c r="A32" s="286" t="s">
        <v>1390</v>
      </c>
      <c r="B32" s="288">
        <v>5045</v>
      </c>
      <c r="C32" s="289" t="s">
        <v>1391</v>
      </c>
      <c r="D32" s="288"/>
    </row>
    <row r="33" ht="27.95" customHeight="1" spans="1:4">
      <c r="A33" s="286" t="s">
        <v>1392</v>
      </c>
      <c r="B33" s="288">
        <v>183</v>
      </c>
      <c r="C33" s="289" t="s">
        <v>1393</v>
      </c>
      <c r="D33" s="288">
        <v>80</v>
      </c>
    </row>
    <row r="34" ht="15.75" spans="1:4">
      <c r="A34" s="294"/>
      <c r="B34" s="295"/>
      <c r="C34" s="295"/>
      <c r="D34" s="295"/>
    </row>
    <row r="35" ht="27.95" customHeight="1" spans="1:4">
      <c r="A35" s="296" t="s">
        <v>1394</v>
      </c>
      <c r="B35" s="296"/>
      <c r="C35" s="296"/>
      <c r="D35" s="295"/>
    </row>
    <row r="36" ht="26" customHeight="1" spans="1:4">
      <c r="A36" s="297" t="s">
        <v>1395</v>
      </c>
      <c r="B36" s="298"/>
      <c r="C36" s="298"/>
      <c r="D36" s="298"/>
    </row>
    <row r="44" ht="28.5" customHeight="1" spans="4:4">
      <c r="D44" s="299"/>
    </row>
  </sheetData>
  <mergeCells count="3">
    <mergeCell ref="A2:D2"/>
    <mergeCell ref="A35:C35"/>
    <mergeCell ref="A36:D36"/>
  </mergeCells>
  <pageMargins left="0.688888888888889" right="0.699305555555556" top="0.75" bottom="0.75" header="0.3" footer="0.3"/>
  <pageSetup paperSize="9" scale="72"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D11"/>
  <sheetViews>
    <sheetView workbookViewId="0">
      <selection activeCell="I22" sqref="I22"/>
    </sheetView>
  </sheetViews>
  <sheetFormatPr defaultColWidth="9" defaultRowHeight="14.25" outlineLevelCol="3"/>
  <cols>
    <col min="1" max="1" width="44.25" customWidth="1"/>
    <col min="2" max="2" width="17.25" customWidth="1"/>
    <col min="3" max="3" width="16.125" customWidth="1"/>
    <col min="4" max="4" width="13.875" customWidth="1"/>
  </cols>
  <sheetData>
    <row r="1" ht="18.75" spans="1:3">
      <c r="A1" s="60" t="s">
        <v>1396</v>
      </c>
      <c r="B1" s="60"/>
      <c r="C1" s="60"/>
    </row>
    <row r="2" ht="21" spans="1:4">
      <c r="A2" s="248" t="s">
        <v>1397</v>
      </c>
      <c r="B2" s="248"/>
      <c r="C2" s="248"/>
      <c r="D2" s="248"/>
    </row>
    <row r="3" ht="15" spans="1:4">
      <c r="A3" s="249" t="s">
        <v>1398</v>
      </c>
      <c r="B3" s="249"/>
      <c r="C3" s="249"/>
      <c r="D3" s="249"/>
    </row>
    <row r="4" ht="15" spans="1:4">
      <c r="A4" s="250"/>
      <c r="B4" s="251"/>
      <c r="C4" s="252"/>
      <c r="D4" s="252" t="s">
        <v>184</v>
      </c>
    </row>
    <row r="5" ht="30" customHeight="1" spans="1:4">
      <c r="A5" s="253" t="s">
        <v>1399</v>
      </c>
      <c r="B5" s="253" t="s">
        <v>1400</v>
      </c>
      <c r="C5" s="253" t="s">
        <v>1401</v>
      </c>
      <c r="D5" s="254" t="s">
        <v>1402</v>
      </c>
    </row>
    <row r="6" ht="22.5" customHeight="1" spans="1:4">
      <c r="A6" s="255" t="s">
        <v>187</v>
      </c>
      <c r="B6" s="256">
        <f>SUM(B7:B10)</f>
        <v>11234</v>
      </c>
      <c r="C6" s="256">
        <f t="shared" ref="C6:D6" si="0">SUM(C7:C10)</f>
        <v>7247</v>
      </c>
      <c r="D6" s="256">
        <f t="shared" si="0"/>
        <v>3987</v>
      </c>
    </row>
    <row r="7" ht="22.5" customHeight="1" spans="1:4">
      <c r="A7" s="257" t="s">
        <v>1403</v>
      </c>
      <c r="B7" s="258">
        <v>3217</v>
      </c>
      <c r="C7" s="258">
        <f>B7-D7</f>
        <v>2236</v>
      </c>
      <c r="D7" s="258">
        <v>981</v>
      </c>
    </row>
    <row r="8" ht="22.5" customHeight="1" spans="1:4">
      <c r="A8" s="257" t="s">
        <v>1404</v>
      </c>
      <c r="B8" s="258">
        <v>3223</v>
      </c>
      <c r="C8" s="258">
        <f t="shared" ref="C8:C10" si="1">B8-D8</f>
        <v>2002</v>
      </c>
      <c r="D8" s="258">
        <v>1221</v>
      </c>
    </row>
    <row r="9" ht="22.5" customHeight="1" spans="1:4">
      <c r="A9" s="257" t="s">
        <v>1405</v>
      </c>
      <c r="B9" s="258">
        <v>2411</v>
      </c>
      <c r="C9" s="258">
        <f t="shared" si="1"/>
        <v>1479</v>
      </c>
      <c r="D9" s="258">
        <v>932</v>
      </c>
    </row>
    <row r="10" ht="22.5" customHeight="1" spans="1:4">
      <c r="A10" s="257" t="s">
        <v>1406</v>
      </c>
      <c r="B10" s="258">
        <v>2383</v>
      </c>
      <c r="C10" s="258">
        <f t="shared" si="1"/>
        <v>1530</v>
      </c>
      <c r="D10" s="258">
        <v>853</v>
      </c>
    </row>
    <row r="11" ht="32.25" customHeight="1" spans="1:3">
      <c r="A11" s="247" t="s">
        <v>1407</v>
      </c>
      <c r="B11" s="247"/>
      <c r="C11" s="259"/>
    </row>
  </sheetData>
  <mergeCells count="4">
    <mergeCell ref="A1:B1"/>
    <mergeCell ref="A2:D2"/>
    <mergeCell ref="A3:D3"/>
    <mergeCell ref="A11:B11"/>
  </mergeCells>
  <pageMargins left="0.699305555555556" right="0.699305555555556"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B25"/>
  <sheetViews>
    <sheetView workbookViewId="0">
      <selection activeCell="G19" sqref="G19"/>
    </sheetView>
  </sheetViews>
  <sheetFormatPr defaultColWidth="9" defaultRowHeight="14.25" outlineLevelCol="1"/>
  <cols>
    <col min="1" max="1" width="40.875" customWidth="1"/>
    <col min="2" max="2" width="41.5" customWidth="1"/>
  </cols>
  <sheetData>
    <row r="1" ht="18.75" spans="1:2">
      <c r="A1" s="60" t="s">
        <v>1408</v>
      </c>
      <c r="B1" s="60"/>
    </row>
    <row r="2" ht="24" spans="1:2">
      <c r="A2" s="218" t="s">
        <v>1409</v>
      </c>
      <c r="B2" s="218"/>
    </row>
    <row r="3" ht="23.25" customHeight="1" spans="1:2">
      <c r="A3" s="238" t="s">
        <v>1410</v>
      </c>
      <c r="B3" s="238"/>
    </row>
    <row r="4" ht="15" spans="1:2">
      <c r="A4" s="239"/>
      <c r="B4" s="240" t="s">
        <v>184</v>
      </c>
    </row>
    <row r="5" ht="30" customHeight="1" spans="1:2">
      <c r="A5" s="241" t="s">
        <v>1411</v>
      </c>
      <c r="B5" s="241" t="s">
        <v>1412</v>
      </c>
    </row>
    <row r="6" ht="18.75" spans="1:2">
      <c r="A6" s="241" t="s">
        <v>187</v>
      </c>
      <c r="B6" s="242">
        <f>SUM(B7:B24)</f>
        <v>3987</v>
      </c>
    </row>
    <row r="7" ht="18.75" spans="1:2">
      <c r="A7" s="243" t="s">
        <v>1413</v>
      </c>
      <c r="B7" s="244">
        <v>329</v>
      </c>
    </row>
    <row r="8" ht="18.75" spans="1:2">
      <c r="A8" s="243" t="s">
        <v>1414</v>
      </c>
      <c r="B8" s="244">
        <v>47</v>
      </c>
    </row>
    <row r="9" ht="18.75" spans="1:2">
      <c r="A9" s="243" t="s">
        <v>1415</v>
      </c>
      <c r="B9" s="244">
        <v>22</v>
      </c>
    </row>
    <row r="10" ht="18.75" spans="1:2">
      <c r="A10" s="243" t="s">
        <v>1416</v>
      </c>
      <c r="B10" s="244">
        <v>158</v>
      </c>
    </row>
    <row r="11" ht="18.75" spans="1:2">
      <c r="A11" s="243" t="s">
        <v>1417</v>
      </c>
      <c r="B11" s="244">
        <v>91</v>
      </c>
    </row>
    <row r="12" ht="18.75" spans="1:2">
      <c r="A12" s="243" t="s">
        <v>1418</v>
      </c>
      <c r="B12" s="244">
        <v>52</v>
      </c>
    </row>
    <row r="13" ht="18.75" spans="1:2">
      <c r="A13" s="243" t="s">
        <v>1419</v>
      </c>
      <c r="B13" s="244">
        <v>59</v>
      </c>
    </row>
    <row r="14" ht="18.75" spans="1:2">
      <c r="A14" s="245" t="s">
        <v>1420</v>
      </c>
      <c r="B14" s="244">
        <v>176</v>
      </c>
    </row>
    <row r="15" ht="18.75" spans="1:2">
      <c r="A15" s="246" t="s">
        <v>1421</v>
      </c>
      <c r="B15" s="244">
        <v>36</v>
      </c>
    </row>
    <row r="16" ht="18.75" spans="1:2">
      <c r="A16" s="245" t="s">
        <v>1422</v>
      </c>
      <c r="B16" s="244">
        <v>2</v>
      </c>
    </row>
    <row r="17" ht="18.75" spans="1:2">
      <c r="A17" s="245" t="s">
        <v>1423</v>
      </c>
      <c r="B17" s="244">
        <v>8</v>
      </c>
    </row>
    <row r="18" ht="18.75" spans="1:2">
      <c r="A18" s="243" t="s">
        <v>1424</v>
      </c>
      <c r="B18" s="244">
        <v>14</v>
      </c>
    </row>
    <row r="19" ht="18.75" spans="1:2">
      <c r="A19" s="245" t="s">
        <v>1425</v>
      </c>
      <c r="B19" s="244">
        <v>75</v>
      </c>
    </row>
    <row r="20" ht="18.75" spans="1:2">
      <c r="A20" s="245" t="s">
        <v>1426</v>
      </c>
      <c r="B20" s="244">
        <v>4</v>
      </c>
    </row>
    <row r="21" ht="18.75" spans="1:2">
      <c r="A21" s="243" t="s">
        <v>1427</v>
      </c>
      <c r="B21" s="244">
        <v>2505</v>
      </c>
    </row>
    <row r="22" ht="18.75" spans="1:2">
      <c r="A22" s="243" t="s">
        <v>1428</v>
      </c>
      <c r="B22" s="244">
        <v>252</v>
      </c>
    </row>
    <row r="23" ht="18.75" spans="1:2">
      <c r="A23" s="243" t="s">
        <v>1429</v>
      </c>
      <c r="B23" s="244">
        <v>112</v>
      </c>
    </row>
    <row r="24" ht="18.75" spans="1:2">
      <c r="A24" s="243" t="s">
        <v>1430</v>
      </c>
      <c r="B24" s="244">
        <v>45</v>
      </c>
    </row>
    <row r="25" ht="24" customHeight="1" spans="1:2">
      <c r="A25" s="247" t="s">
        <v>1431</v>
      </c>
      <c r="B25" s="247"/>
    </row>
  </sheetData>
  <mergeCells count="4">
    <mergeCell ref="A1:B1"/>
    <mergeCell ref="A2:B2"/>
    <mergeCell ref="A3:B3"/>
    <mergeCell ref="A25:B25"/>
  </mergeCells>
  <pageMargins left="0.699305555555556" right="0.699305555555556"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H45"/>
  <sheetViews>
    <sheetView view="pageBreakPreview" zoomScaleNormal="100" zoomScaleSheetLayoutView="100" workbookViewId="0">
      <selection activeCell="H28" sqref="H28"/>
    </sheetView>
  </sheetViews>
  <sheetFormatPr defaultColWidth="9" defaultRowHeight="14.25" outlineLevelCol="7"/>
  <cols>
    <col min="1" max="2" width="19.75" style="214" customWidth="1"/>
    <col min="3" max="4" width="19.75" style="215" customWidth="1"/>
    <col min="5" max="6" width="19.75" style="216" customWidth="1"/>
    <col min="7" max="16384" width="9" style="216"/>
  </cols>
  <sheetData>
    <row r="1" ht="18" customHeight="1" spans="1:6">
      <c r="A1" s="60" t="s">
        <v>1432</v>
      </c>
      <c r="B1" s="82"/>
      <c r="C1" s="82"/>
      <c r="D1" s="82"/>
      <c r="E1" s="217"/>
      <c r="F1" s="217"/>
    </row>
    <row r="2" ht="33" customHeight="1" spans="1:6">
      <c r="A2" s="218" t="s">
        <v>1433</v>
      </c>
      <c r="B2" s="218"/>
      <c r="C2" s="218"/>
      <c r="D2" s="218"/>
      <c r="E2" s="218"/>
      <c r="F2" s="218"/>
    </row>
    <row r="3" ht="20.25" customHeight="1" spans="1:6">
      <c r="A3" s="219" t="s">
        <v>124</v>
      </c>
      <c r="B3" s="219"/>
      <c r="C3" s="219"/>
      <c r="D3" s="220"/>
      <c r="E3" s="219" t="s">
        <v>53</v>
      </c>
      <c r="F3" s="219"/>
    </row>
    <row r="4" ht="23.25" customHeight="1" spans="1:6">
      <c r="A4" s="221" t="s">
        <v>681</v>
      </c>
      <c r="B4" s="222" t="s">
        <v>1434</v>
      </c>
      <c r="C4" s="221" t="s">
        <v>682</v>
      </c>
      <c r="D4" s="222" t="s">
        <v>1434</v>
      </c>
      <c r="E4" s="222"/>
      <c r="F4" s="222"/>
    </row>
    <row r="5" ht="23.25" customHeight="1" spans="1:6">
      <c r="A5" s="221"/>
      <c r="B5" s="222"/>
      <c r="C5" s="221"/>
      <c r="D5" s="223" t="s">
        <v>1435</v>
      </c>
      <c r="E5" s="223" t="s">
        <v>1436</v>
      </c>
      <c r="F5" s="224" t="s">
        <v>1437</v>
      </c>
    </row>
    <row r="6" ht="23.25" customHeight="1" spans="1:8">
      <c r="A6" s="221" t="s">
        <v>60</v>
      </c>
      <c r="B6" s="225">
        <f t="shared" ref="B6:F6" si="0">B7+B12</f>
        <v>394551.12</v>
      </c>
      <c r="C6" s="221" t="s">
        <v>60</v>
      </c>
      <c r="D6" s="225">
        <f t="shared" si="0"/>
        <v>394551.2</v>
      </c>
      <c r="E6" s="225">
        <f t="shared" si="0"/>
        <v>315126.2</v>
      </c>
      <c r="F6" s="225">
        <f t="shared" si="0"/>
        <v>79425</v>
      </c>
      <c r="G6" s="226"/>
      <c r="H6" s="226"/>
    </row>
    <row r="7" ht="23.25" customHeight="1" spans="1:6">
      <c r="A7" s="227" t="s">
        <v>61</v>
      </c>
      <c r="B7" s="181"/>
      <c r="C7" s="227" t="s">
        <v>62</v>
      </c>
      <c r="D7" s="225">
        <f t="shared" ref="D7:D9" si="1">SUM(E7:F7)</f>
        <v>142046.12</v>
      </c>
      <c r="E7" s="225">
        <f>SUM(E8:E11)</f>
        <v>62621.12</v>
      </c>
      <c r="F7" s="225">
        <f>SUM(F8:F11)</f>
        <v>79425</v>
      </c>
    </row>
    <row r="8" ht="23.25" customHeight="1" spans="1:6">
      <c r="A8" s="228" t="s">
        <v>683</v>
      </c>
      <c r="B8" s="181"/>
      <c r="C8" s="229" t="s">
        <v>1438</v>
      </c>
      <c r="D8" s="181">
        <f t="shared" si="1"/>
        <v>38</v>
      </c>
      <c r="E8" s="138">
        <v>27</v>
      </c>
      <c r="F8" s="230">
        <v>11</v>
      </c>
    </row>
    <row r="9" ht="23.25" customHeight="1" spans="1:6">
      <c r="A9" s="228"/>
      <c r="B9" s="181"/>
      <c r="C9" s="229" t="s">
        <v>1439</v>
      </c>
      <c r="D9" s="181">
        <f t="shared" si="1"/>
        <v>132186.3</v>
      </c>
      <c r="E9" s="138">
        <f>57495+539.3</f>
        <v>58034.3</v>
      </c>
      <c r="F9" s="230">
        <f>74104+318-270</f>
        <v>74152</v>
      </c>
    </row>
    <row r="10" ht="23.25" customHeight="1" spans="1:6">
      <c r="A10" s="228"/>
      <c r="B10" s="181"/>
      <c r="C10" s="229" t="s">
        <v>1440</v>
      </c>
      <c r="D10" s="181">
        <f t="shared" ref="D10:D11" si="2">SUM(E10:F10)</f>
        <v>967.27</v>
      </c>
      <c r="E10" s="138">
        <v>482.27</v>
      </c>
      <c r="F10" s="230">
        <v>485</v>
      </c>
    </row>
    <row r="11" ht="23.25" customHeight="1" spans="1:6">
      <c r="A11" s="231"/>
      <c r="B11" s="181"/>
      <c r="C11" s="229" t="s">
        <v>1441</v>
      </c>
      <c r="D11" s="181">
        <f t="shared" si="2"/>
        <v>8854.55</v>
      </c>
      <c r="E11" s="138">
        <v>4077.55</v>
      </c>
      <c r="F11" s="138">
        <v>4777</v>
      </c>
    </row>
    <row r="12" ht="23.25" customHeight="1" spans="1:6">
      <c r="A12" s="227" t="s">
        <v>110</v>
      </c>
      <c r="B12" s="225">
        <f t="shared" ref="B12:E12" si="3">SUM(B13:B14)</f>
        <v>394551.12</v>
      </c>
      <c r="C12" s="227" t="s">
        <v>111</v>
      </c>
      <c r="D12" s="225">
        <f t="shared" ref="D12:D13" si="4">SUM(E12:F12)</f>
        <v>252505.08</v>
      </c>
      <c r="E12" s="225">
        <f t="shared" si="3"/>
        <v>252505.08</v>
      </c>
      <c r="F12" s="225"/>
    </row>
    <row r="13" ht="23.25" customHeight="1" spans="1:6">
      <c r="A13" s="228" t="s">
        <v>692</v>
      </c>
      <c r="B13" s="181">
        <v>305126.12</v>
      </c>
      <c r="C13" s="228" t="s">
        <v>695</v>
      </c>
      <c r="D13" s="232">
        <f t="shared" si="4"/>
        <v>252505.08</v>
      </c>
      <c r="E13" s="232">
        <v>252505.08</v>
      </c>
      <c r="F13" s="232"/>
    </row>
    <row r="14" ht="23.25" customHeight="1" spans="1:6">
      <c r="A14" s="233" t="s">
        <v>1442</v>
      </c>
      <c r="B14" s="181">
        <v>89425</v>
      </c>
      <c r="C14" s="233" t="s">
        <v>115</v>
      </c>
      <c r="D14" s="232"/>
      <c r="E14" s="232"/>
      <c r="F14" s="232"/>
    </row>
    <row r="15" ht="12.75" customHeight="1" spans="1:6">
      <c r="A15" s="234"/>
      <c r="B15" s="235"/>
      <c r="C15" s="234"/>
      <c r="D15" s="236"/>
      <c r="E15" s="236"/>
      <c r="F15" s="236"/>
    </row>
    <row r="16" ht="16.5" spans="1:6">
      <c r="A16" s="237" t="s">
        <v>1443</v>
      </c>
      <c r="B16" s="237"/>
      <c r="C16" s="237"/>
      <c r="D16" s="237"/>
      <c r="E16" s="237"/>
      <c r="F16" s="237"/>
    </row>
    <row r="17" ht="16.5" spans="1:6">
      <c r="A17" s="237" t="s">
        <v>1444</v>
      </c>
      <c r="B17" s="237"/>
      <c r="C17" s="237"/>
      <c r="D17" s="237"/>
      <c r="E17" s="237"/>
      <c r="F17" s="237"/>
    </row>
    <row r="18" ht="16.5" spans="1:6">
      <c r="A18" s="237" t="s">
        <v>1445</v>
      </c>
      <c r="B18" s="237"/>
      <c r="C18" s="237"/>
      <c r="D18" s="237"/>
      <c r="E18" s="237"/>
      <c r="F18" s="237"/>
    </row>
    <row r="32" spans="1:2">
      <c r="A32" s="216"/>
      <c r="B32" s="216"/>
    </row>
    <row r="33" spans="1:2">
      <c r="A33" s="216"/>
      <c r="B33" s="216"/>
    </row>
    <row r="34" spans="1:2">
      <c r="A34" s="216"/>
      <c r="B34" s="216"/>
    </row>
    <row r="35" spans="1:2">
      <c r="A35" s="216"/>
      <c r="B35" s="216"/>
    </row>
    <row r="36" spans="1:2">
      <c r="A36" s="216"/>
      <c r="B36" s="216"/>
    </row>
    <row r="37" spans="1:2">
      <c r="A37" s="216"/>
      <c r="B37" s="216"/>
    </row>
    <row r="38" spans="1:2">
      <c r="A38" s="216"/>
      <c r="B38" s="216"/>
    </row>
    <row r="39" s="214" customFormat="1" spans="3:4">
      <c r="C39" s="215"/>
      <c r="D39" s="215"/>
    </row>
    <row r="40" s="214" customFormat="1" spans="3:4">
      <c r="C40" s="215"/>
      <c r="D40" s="215"/>
    </row>
    <row r="41" s="214" customFormat="1" spans="3:4">
      <c r="C41" s="215"/>
      <c r="D41" s="215"/>
    </row>
    <row r="42" s="214" customFormat="1" spans="3:4">
      <c r="C42" s="215"/>
      <c r="D42" s="215"/>
    </row>
    <row r="43" s="214" customFormat="1" spans="3:4">
      <c r="C43" s="215"/>
      <c r="D43" s="215"/>
    </row>
    <row r="44" s="214" customFormat="1" spans="3:4">
      <c r="C44" s="215"/>
      <c r="D44" s="215"/>
    </row>
    <row r="45" s="214" customFormat="1" spans="3:4">
      <c r="C45" s="215"/>
      <c r="D45" s="215"/>
    </row>
  </sheetData>
  <mergeCells count="11">
    <mergeCell ref="A1:C1"/>
    <mergeCell ref="A2:F2"/>
    <mergeCell ref="A3:C3"/>
    <mergeCell ref="E3:F3"/>
    <mergeCell ref="D4:F4"/>
    <mergeCell ref="A16:F16"/>
    <mergeCell ref="A17:F17"/>
    <mergeCell ref="A18:F18"/>
    <mergeCell ref="A4:A5"/>
    <mergeCell ref="B4:B5"/>
    <mergeCell ref="C4:C5"/>
  </mergeCells>
  <pageMargins left="0.738888888888889" right="0.699305555555556" top="0.75" bottom="0.75" header="0.3" footer="0.3"/>
  <pageSetup paperSize="9" scale="79"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D20"/>
  <sheetViews>
    <sheetView showGridLines="0" showZeros="0" workbookViewId="0">
      <selection activeCell="H16" sqref="H16"/>
    </sheetView>
  </sheetViews>
  <sheetFormatPr defaultColWidth="9.125" defaultRowHeight="15.75" outlineLevelCol="3"/>
  <cols>
    <col min="1" max="1" width="35.625" style="189" customWidth="1"/>
    <col min="2" max="4" width="15.625" style="189" customWidth="1"/>
    <col min="5" max="247" width="9.125" style="189"/>
    <col min="248" max="248" width="30.125" style="189" customWidth="1"/>
    <col min="249" max="251" width="16.625" style="189" customWidth="1"/>
    <col min="252" max="252" width="30.125" style="189" customWidth="1"/>
    <col min="253" max="255" width="18" style="189" customWidth="1"/>
    <col min="256" max="260" width="9.125" style="189" hidden="1" customWidth="1"/>
    <col min="261" max="503" width="9.125" style="189"/>
    <col min="504" max="504" width="30.125" style="189" customWidth="1"/>
    <col min="505" max="507" width="16.625" style="189" customWidth="1"/>
    <col min="508" max="508" width="30.125" style="189" customWidth="1"/>
    <col min="509" max="511" width="18" style="189" customWidth="1"/>
    <col min="512" max="516" width="9.125" style="189" hidden="1" customWidth="1"/>
    <col min="517" max="759" width="9.125" style="189"/>
    <col min="760" max="760" width="30.125" style="189" customWidth="1"/>
    <col min="761" max="763" width="16.625" style="189" customWidth="1"/>
    <col min="764" max="764" width="30.125" style="189" customWidth="1"/>
    <col min="765" max="767" width="18" style="189" customWidth="1"/>
    <col min="768" max="772" width="9.125" style="189" hidden="1" customWidth="1"/>
    <col min="773" max="1015" width="9.125" style="189"/>
    <col min="1016" max="1016" width="30.125" style="189" customWidth="1"/>
    <col min="1017" max="1019" width="16.625" style="189" customWidth="1"/>
    <col min="1020" max="1020" width="30.125" style="189" customWidth="1"/>
    <col min="1021" max="1023" width="18" style="189" customWidth="1"/>
    <col min="1024" max="1028" width="9.125" style="189" hidden="1" customWidth="1"/>
    <col min="1029" max="1271" width="9.125" style="189"/>
    <col min="1272" max="1272" width="30.125" style="189" customWidth="1"/>
    <col min="1273" max="1275" width="16.625" style="189" customWidth="1"/>
    <col min="1276" max="1276" width="30.125" style="189" customWidth="1"/>
    <col min="1277" max="1279" width="18" style="189" customWidth="1"/>
    <col min="1280" max="1284" width="9.125" style="189" hidden="1" customWidth="1"/>
    <col min="1285" max="1527" width="9.125" style="189"/>
    <col min="1528" max="1528" width="30.125" style="189" customWidth="1"/>
    <col min="1529" max="1531" width="16.625" style="189" customWidth="1"/>
    <col min="1532" max="1532" width="30.125" style="189" customWidth="1"/>
    <col min="1533" max="1535" width="18" style="189" customWidth="1"/>
    <col min="1536" max="1540" width="9.125" style="189" hidden="1" customWidth="1"/>
    <col min="1541" max="1783" width="9.125" style="189"/>
    <col min="1784" max="1784" width="30.125" style="189" customWidth="1"/>
    <col min="1785" max="1787" width="16.625" style="189" customWidth="1"/>
    <col min="1788" max="1788" width="30.125" style="189" customWidth="1"/>
    <col min="1789" max="1791" width="18" style="189" customWidth="1"/>
    <col min="1792" max="1796" width="9.125" style="189" hidden="1" customWidth="1"/>
    <col min="1797" max="2039" width="9.125" style="189"/>
    <col min="2040" max="2040" width="30.125" style="189" customWidth="1"/>
    <col min="2041" max="2043" width="16.625" style="189" customWidth="1"/>
    <col min="2044" max="2044" width="30.125" style="189" customWidth="1"/>
    <col min="2045" max="2047" width="18" style="189" customWidth="1"/>
    <col min="2048" max="2052" width="9.125" style="189" hidden="1" customWidth="1"/>
    <col min="2053" max="2295" width="9.125" style="189"/>
    <col min="2296" max="2296" width="30.125" style="189" customWidth="1"/>
    <col min="2297" max="2299" width="16.625" style="189" customWidth="1"/>
    <col min="2300" max="2300" width="30.125" style="189" customWidth="1"/>
    <col min="2301" max="2303" width="18" style="189" customWidth="1"/>
    <col min="2304" max="2308" width="9.125" style="189" hidden="1" customWidth="1"/>
    <col min="2309" max="2551" width="9.125" style="189"/>
    <col min="2552" max="2552" width="30.125" style="189" customWidth="1"/>
    <col min="2553" max="2555" width="16.625" style="189" customWidth="1"/>
    <col min="2556" max="2556" width="30.125" style="189" customWidth="1"/>
    <col min="2557" max="2559" width="18" style="189" customWidth="1"/>
    <col min="2560" max="2564" width="9.125" style="189" hidden="1" customWidth="1"/>
    <col min="2565" max="2807" width="9.125" style="189"/>
    <col min="2808" max="2808" width="30.125" style="189" customWidth="1"/>
    <col min="2809" max="2811" width="16.625" style="189" customWidth="1"/>
    <col min="2812" max="2812" width="30.125" style="189" customWidth="1"/>
    <col min="2813" max="2815" width="18" style="189" customWidth="1"/>
    <col min="2816" max="2820" width="9.125" style="189" hidden="1" customWidth="1"/>
    <col min="2821" max="3063" width="9.125" style="189"/>
    <col min="3064" max="3064" width="30.125" style="189" customWidth="1"/>
    <col min="3065" max="3067" width="16.625" style="189" customWidth="1"/>
    <col min="3068" max="3068" width="30.125" style="189" customWidth="1"/>
    <col min="3069" max="3071" width="18" style="189" customWidth="1"/>
    <col min="3072" max="3076" width="9.125" style="189" hidden="1" customWidth="1"/>
    <col min="3077" max="3319" width="9.125" style="189"/>
    <col min="3320" max="3320" width="30.125" style="189" customWidth="1"/>
    <col min="3321" max="3323" width="16.625" style="189" customWidth="1"/>
    <col min="3324" max="3324" width="30.125" style="189" customWidth="1"/>
    <col min="3325" max="3327" width="18" style="189" customWidth="1"/>
    <col min="3328" max="3332" width="9.125" style="189" hidden="1" customWidth="1"/>
    <col min="3333" max="3575" width="9.125" style="189"/>
    <col min="3576" max="3576" width="30.125" style="189" customWidth="1"/>
    <col min="3577" max="3579" width="16.625" style="189" customWidth="1"/>
    <col min="3580" max="3580" width="30.125" style="189" customWidth="1"/>
    <col min="3581" max="3583" width="18" style="189" customWidth="1"/>
    <col min="3584" max="3588" width="9.125" style="189" hidden="1" customWidth="1"/>
    <col min="3589" max="3831" width="9.125" style="189"/>
    <col min="3832" max="3832" width="30.125" style="189" customWidth="1"/>
    <col min="3833" max="3835" width="16.625" style="189" customWidth="1"/>
    <col min="3836" max="3836" width="30.125" style="189" customWidth="1"/>
    <col min="3837" max="3839" width="18" style="189" customWidth="1"/>
    <col min="3840" max="3844" width="9.125" style="189" hidden="1" customWidth="1"/>
    <col min="3845" max="4087" width="9.125" style="189"/>
    <col min="4088" max="4088" width="30.125" style="189" customWidth="1"/>
    <col min="4089" max="4091" width="16.625" style="189" customWidth="1"/>
    <col min="4092" max="4092" width="30.125" style="189" customWidth="1"/>
    <col min="4093" max="4095" width="18" style="189" customWidth="1"/>
    <col min="4096" max="4100" width="9.125" style="189" hidden="1" customWidth="1"/>
    <col min="4101" max="4343" width="9.125" style="189"/>
    <col min="4344" max="4344" width="30.125" style="189" customWidth="1"/>
    <col min="4345" max="4347" width="16.625" style="189" customWidth="1"/>
    <col min="4348" max="4348" width="30.125" style="189" customWidth="1"/>
    <col min="4349" max="4351" width="18" style="189" customWidth="1"/>
    <col min="4352" max="4356" width="9.125" style="189" hidden="1" customWidth="1"/>
    <col min="4357" max="4599" width="9.125" style="189"/>
    <col min="4600" max="4600" width="30.125" style="189" customWidth="1"/>
    <col min="4601" max="4603" width="16.625" style="189" customWidth="1"/>
    <col min="4604" max="4604" width="30.125" style="189" customWidth="1"/>
    <col min="4605" max="4607" width="18" style="189" customWidth="1"/>
    <col min="4608" max="4612" width="9.125" style="189" hidden="1" customWidth="1"/>
    <col min="4613" max="4855" width="9.125" style="189"/>
    <col min="4856" max="4856" width="30.125" style="189" customWidth="1"/>
    <col min="4857" max="4859" width="16.625" style="189" customWidth="1"/>
    <col min="4860" max="4860" width="30.125" style="189" customWidth="1"/>
    <col min="4861" max="4863" width="18" style="189" customWidth="1"/>
    <col min="4864" max="4868" width="9.125" style="189" hidden="1" customWidth="1"/>
    <col min="4869" max="5111" width="9.125" style="189"/>
    <col min="5112" max="5112" width="30.125" style="189" customWidth="1"/>
    <col min="5113" max="5115" width="16.625" style="189" customWidth="1"/>
    <col min="5116" max="5116" width="30.125" style="189" customWidth="1"/>
    <col min="5117" max="5119" width="18" style="189" customWidth="1"/>
    <col min="5120" max="5124" width="9.125" style="189" hidden="1" customWidth="1"/>
    <col min="5125" max="5367" width="9.125" style="189"/>
    <col min="5368" max="5368" width="30.125" style="189" customWidth="1"/>
    <col min="5369" max="5371" width="16.625" style="189" customWidth="1"/>
    <col min="5372" max="5372" width="30.125" style="189" customWidth="1"/>
    <col min="5373" max="5375" width="18" style="189" customWidth="1"/>
    <col min="5376" max="5380" width="9.125" style="189" hidden="1" customWidth="1"/>
    <col min="5381" max="5623" width="9.125" style="189"/>
    <col min="5624" max="5624" width="30.125" style="189" customWidth="1"/>
    <col min="5625" max="5627" width="16.625" style="189" customWidth="1"/>
    <col min="5628" max="5628" width="30.125" style="189" customWidth="1"/>
    <col min="5629" max="5631" width="18" style="189" customWidth="1"/>
    <col min="5632" max="5636" width="9.125" style="189" hidden="1" customWidth="1"/>
    <col min="5637" max="5879" width="9.125" style="189"/>
    <col min="5880" max="5880" width="30.125" style="189" customWidth="1"/>
    <col min="5881" max="5883" width="16.625" style="189" customWidth="1"/>
    <col min="5884" max="5884" width="30.125" style="189" customWidth="1"/>
    <col min="5885" max="5887" width="18" style="189" customWidth="1"/>
    <col min="5888" max="5892" width="9.125" style="189" hidden="1" customWidth="1"/>
    <col min="5893" max="6135" width="9.125" style="189"/>
    <col min="6136" max="6136" width="30.125" style="189" customWidth="1"/>
    <col min="6137" max="6139" width="16.625" style="189" customWidth="1"/>
    <col min="6140" max="6140" width="30.125" style="189" customWidth="1"/>
    <col min="6141" max="6143" width="18" style="189" customWidth="1"/>
    <col min="6144" max="6148" width="9.125" style="189" hidden="1" customWidth="1"/>
    <col min="6149" max="6391" width="9.125" style="189"/>
    <col min="6392" max="6392" width="30.125" style="189" customWidth="1"/>
    <col min="6393" max="6395" width="16.625" style="189" customWidth="1"/>
    <col min="6396" max="6396" width="30.125" style="189" customWidth="1"/>
    <col min="6397" max="6399" width="18" style="189" customWidth="1"/>
    <col min="6400" max="6404" width="9.125" style="189" hidden="1" customWidth="1"/>
    <col min="6405" max="6647" width="9.125" style="189"/>
    <col min="6648" max="6648" width="30.125" style="189" customWidth="1"/>
    <col min="6649" max="6651" width="16.625" style="189" customWidth="1"/>
    <col min="6652" max="6652" width="30.125" style="189" customWidth="1"/>
    <col min="6653" max="6655" width="18" style="189" customWidth="1"/>
    <col min="6656" max="6660" width="9.125" style="189" hidden="1" customWidth="1"/>
    <col min="6661" max="6903" width="9.125" style="189"/>
    <col min="6904" max="6904" width="30.125" style="189" customWidth="1"/>
    <col min="6905" max="6907" width="16.625" style="189" customWidth="1"/>
    <col min="6908" max="6908" width="30.125" style="189" customWidth="1"/>
    <col min="6909" max="6911" width="18" style="189" customWidth="1"/>
    <col min="6912" max="6916" width="9.125" style="189" hidden="1" customWidth="1"/>
    <col min="6917" max="7159" width="9.125" style="189"/>
    <col min="7160" max="7160" width="30.125" style="189" customWidth="1"/>
    <col min="7161" max="7163" width="16.625" style="189" customWidth="1"/>
    <col min="7164" max="7164" width="30.125" style="189" customWidth="1"/>
    <col min="7165" max="7167" width="18" style="189" customWidth="1"/>
    <col min="7168" max="7172" width="9.125" style="189" hidden="1" customWidth="1"/>
    <col min="7173" max="7415" width="9.125" style="189"/>
    <col min="7416" max="7416" width="30.125" style="189" customWidth="1"/>
    <col min="7417" max="7419" width="16.625" style="189" customWidth="1"/>
    <col min="7420" max="7420" width="30.125" style="189" customWidth="1"/>
    <col min="7421" max="7423" width="18" style="189" customWidth="1"/>
    <col min="7424" max="7428" width="9.125" style="189" hidden="1" customWidth="1"/>
    <col min="7429" max="7671" width="9.125" style="189"/>
    <col min="7672" max="7672" width="30.125" style="189" customWidth="1"/>
    <col min="7673" max="7675" width="16.625" style="189" customWidth="1"/>
    <col min="7676" max="7676" width="30.125" style="189" customWidth="1"/>
    <col min="7677" max="7679" width="18" style="189" customWidth="1"/>
    <col min="7680" max="7684" width="9.125" style="189" hidden="1" customWidth="1"/>
    <col min="7685" max="7927" width="9.125" style="189"/>
    <col min="7928" max="7928" width="30.125" style="189" customWidth="1"/>
    <col min="7929" max="7931" width="16.625" style="189" customWidth="1"/>
    <col min="7932" max="7932" width="30.125" style="189" customWidth="1"/>
    <col min="7933" max="7935" width="18" style="189" customWidth="1"/>
    <col min="7936" max="7940" width="9.125" style="189" hidden="1" customWidth="1"/>
    <col min="7941" max="8183" width="9.125" style="189"/>
    <col min="8184" max="8184" width="30.125" style="189" customWidth="1"/>
    <col min="8185" max="8187" width="16.625" style="189" customWidth="1"/>
    <col min="8188" max="8188" width="30.125" style="189" customWidth="1"/>
    <col min="8189" max="8191" width="18" style="189" customWidth="1"/>
    <col min="8192" max="8196" width="9.125" style="189" hidden="1" customWidth="1"/>
    <col min="8197" max="8439" width="9.125" style="189"/>
    <col min="8440" max="8440" width="30.125" style="189" customWidth="1"/>
    <col min="8441" max="8443" width="16.625" style="189" customWidth="1"/>
    <col min="8444" max="8444" width="30.125" style="189" customWidth="1"/>
    <col min="8445" max="8447" width="18" style="189" customWidth="1"/>
    <col min="8448" max="8452" width="9.125" style="189" hidden="1" customWidth="1"/>
    <col min="8453" max="8695" width="9.125" style="189"/>
    <col min="8696" max="8696" width="30.125" style="189" customWidth="1"/>
    <col min="8697" max="8699" width="16.625" style="189" customWidth="1"/>
    <col min="8700" max="8700" width="30.125" style="189" customWidth="1"/>
    <col min="8701" max="8703" width="18" style="189" customWidth="1"/>
    <col min="8704" max="8708" width="9.125" style="189" hidden="1" customWidth="1"/>
    <col min="8709" max="8951" width="9.125" style="189"/>
    <col min="8952" max="8952" width="30.125" style="189" customWidth="1"/>
    <col min="8953" max="8955" width="16.625" style="189" customWidth="1"/>
    <col min="8956" max="8956" width="30.125" style="189" customWidth="1"/>
    <col min="8957" max="8959" width="18" style="189" customWidth="1"/>
    <col min="8960" max="8964" width="9.125" style="189" hidden="1" customWidth="1"/>
    <col min="8965" max="9207" width="9.125" style="189"/>
    <col min="9208" max="9208" width="30.125" style="189" customWidth="1"/>
    <col min="9209" max="9211" width="16.625" style="189" customWidth="1"/>
    <col min="9212" max="9212" width="30.125" style="189" customWidth="1"/>
    <col min="9213" max="9215" width="18" style="189" customWidth="1"/>
    <col min="9216" max="9220" width="9.125" style="189" hidden="1" customWidth="1"/>
    <col min="9221" max="9463" width="9.125" style="189"/>
    <col min="9464" max="9464" width="30.125" style="189" customWidth="1"/>
    <col min="9465" max="9467" width="16.625" style="189" customWidth="1"/>
    <col min="9468" max="9468" width="30.125" style="189" customWidth="1"/>
    <col min="9469" max="9471" width="18" style="189" customWidth="1"/>
    <col min="9472" max="9476" width="9.125" style="189" hidden="1" customWidth="1"/>
    <col min="9477" max="9719" width="9.125" style="189"/>
    <col min="9720" max="9720" width="30.125" style="189" customWidth="1"/>
    <col min="9721" max="9723" width="16.625" style="189" customWidth="1"/>
    <col min="9724" max="9724" width="30.125" style="189" customWidth="1"/>
    <col min="9725" max="9727" width="18" style="189" customWidth="1"/>
    <col min="9728" max="9732" width="9.125" style="189" hidden="1" customWidth="1"/>
    <col min="9733" max="9975" width="9.125" style="189"/>
    <col min="9976" max="9976" width="30.125" style="189" customWidth="1"/>
    <col min="9977" max="9979" width="16.625" style="189" customWidth="1"/>
    <col min="9980" max="9980" width="30.125" style="189" customWidth="1"/>
    <col min="9981" max="9983" width="18" style="189" customWidth="1"/>
    <col min="9984" max="9988" width="9.125" style="189" hidden="1" customWidth="1"/>
    <col min="9989" max="10231" width="9.125" style="189"/>
    <col min="10232" max="10232" width="30.125" style="189" customWidth="1"/>
    <col min="10233" max="10235" width="16.625" style="189" customWidth="1"/>
    <col min="10236" max="10236" width="30.125" style="189" customWidth="1"/>
    <col min="10237" max="10239" width="18" style="189" customWidth="1"/>
    <col min="10240" max="10244" width="9.125" style="189" hidden="1" customWidth="1"/>
    <col min="10245" max="10487" width="9.125" style="189"/>
    <col min="10488" max="10488" width="30.125" style="189" customWidth="1"/>
    <col min="10489" max="10491" width="16.625" style="189" customWidth="1"/>
    <col min="10492" max="10492" width="30.125" style="189" customWidth="1"/>
    <col min="10493" max="10495" width="18" style="189" customWidth="1"/>
    <col min="10496" max="10500" width="9.125" style="189" hidden="1" customWidth="1"/>
    <col min="10501" max="10743" width="9.125" style="189"/>
    <col min="10744" max="10744" width="30.125" style="189" customWidth="1"/>
    <col min="10745" max="10747" width="16.625" style="189" customWidth="1"/>
    <col min="10748" max="10748" width="30.125" style="189" customWidth="1"/>
    <col min="10749" max="10751" width="18" style="189" customWidth="1"/>
    <col min="10752" max="10756" width="9.125" style="189" hidden="1" customWidth="1"/>
    <col min="10757" max="10999" width="9.125" style="189"/>
    <col min="11000" max="11000" width="30.125" style="189" customWidth="1"/>
    <col min="11001" max="11003" width="16.625" style="189" customWidth="1"/>
    <col min="11004" max="11004" width="30.125" style="189" customWidth="1"/>
    <col min="11005" max="11007" width="18" style="189" customWidth="1"/>
    <col min="11008" max="11012" width="9.125" style="189" hidden="1" customWidth="1"/>
    <col min="11013" max="11255" width="9.125" style="189"/>
    <col min="11256" max="11256" width="30.125" style="189" customWidth="1"/>
    <col min="11257" max="11259" width="16.625" style="189" customWidth="1"/>
    <col min="11260" max="11260" width="30.125" style="189" customWidth="1"/>
    <col min="11261" max="11263" width="18" style="189" customWidth="1"/>
    <col min="11264" max="11268" width="9.125" style="189" hidden="1" customWidth="1"/>
    <col min="11269" max="11511" width="9.125" style="189"/>
    <col min="11512" max="11512" width="30.125" style="189" customWidth="1"/>
    <col min="11513" max="11515" width="16.625" style="189" customWidth="1"/>
    <col min="11516" max="11516" width="30.125" style="189" customWidth="1"/>
    <col min="11517" max="11519" width="18" style="189" customWidth="1"/>
    <col min="11520" max="11524" width="9.125" style="189" hidden="1" customWidth="1"/>
    <col min="11525" max="11767" width="9.125" style="189"/>
    <col min="11768" max="11768" width="30.125" style="189" customWidth="1"/>
    <col min="11769" max="11771" width="16.625" style="189" customWidth="1"/>
    <col min="11772" max="11772" width="30.125" style="189" customWidth="1"/>
    <col min="11773" max="11775" width="18" style="189" customWidth="1"/>
    <col min="11776" max="11780" width="9.125" style="189" hidden="1" customWidth="1"/>
    <col min="11781" max="12023" width="9.125" style="189"/>
    <col min="12024" max="12024" width="30.125" style="189" customWidth="1"/>
    <col min="12025" max="12027" width="16.625" style="189" customWidth="1"/>
    <col min="12028" max="12028" width="30.125" style="189" customWidth="1"/>
    <col min="12029" max="12031" width="18" style="189" customWidth="1"/>
    <col min="12032" max="12036" width="9.125" style="189" hidden="1" customWidth="1"/>
    <col min="12037" max="12279" width="9.125" style="189"/>
    <col min="12280" max="12280" width="30.125" style="189" customWidth="1"/>
    <col min="12281" max="12283" width="16.625" style="189" customWidth="1"/>
    <col min="12284" max="12284" width="30.125" style="189" customWidth="1"/>
    <col min="12285" max="12287" width="18" style="189" customWidth="1"/>
    <col min="12288" max="12292" width="9.125" style="189" hidden="1" customWidth="1"/>
    <col min="12293" max="12535" width="9.125" style="189"/>
    <col min="12536" max="12536" width="30.125" style="189" customWidth="1"/>
    <col min="12537" max="12539" width="16.625" style="189" customWidth="1"/>
    <col min="12540" max="12540" width="30.125" style="189" customWidth="1"/>
    <col min="12541" max="12543" width="18" style="189" customWidth="1"/>
    <col min="12544" max="12548" width="9.125" style="189" hidden="1" customWidth="1"/>
    <col min="12549" max="12791" width="9.125" style="189"/>
    <col min="12792" max="12792" width="30.125" style="189" customWidth="1"/>
    <col min="12793" max="12795" width="16.625" style="189" customWidth="1"/>
    <col min="12796" max="12796" width="30.125" style="189" customWidth="1"/>
    <col min="12797" max="12799" width="18" style="189" customWidth="1"/>
    <col min="12800" max="12804" width="9.125" style="189" hidden="1" customWidth="1"/>
    <col min="12805" max="13047" width="9.125" style="189"/>
    <col min="13048" max="13048" width="30.125" style="189" customWidth="1"/>
    <col min="13049" max="13051" width="16.625" style="189" customWidth="1"/>
    <col min="13052" max="13052" width="30.125" style="189" customWidth="1"/>
    <col min="13053" max="13055" width="18" style="189" customWidth="1"/>
    <col min="13056" max="13060" width="9.125" style="189" hidden="1" customWidth="1"/>
    <col min="13061" max="13303" width="9.125" style="189"/>
    <col min="13304" max="13304" width="30.125" style="189" customWidth="1"/>
    <col min="13305" max="13307" width="16.625" style="189" customWidth="1"/>
    <col min="13308" max="13308" width="30.125" style="189" customWidth="1"/>
    <col min="13309" max="13311" width="18" style="189" customWidth="1"/>
    <col min="13312" max="13316" width="9.125" style="189" hidden="1" customWidth="1"/>
    <col min="13317" max="13559" width="9.125" style="189"/>
    <col min="13560" max="13560" width="30.125" style="189" customWidth="1"/>
    <col min="13561" max="13563" width="16.625" style="189" customWidth="1"/>
    <col min="13564" max="13564" width="30.125" style="189" customWidth="1"/>
    <col min="13565" max="13567" width="18" style="189" customWidth="1"/>
    <col min="13568" max="13572" width="9.125" style="189" hidden="1" customWidth="1"/>
    <col min="13573" max="13815" width="9.125" style="189"/>
    <col min="13816" max="13816" width="30.125" style="189" customWidth="1"/>
    <col min="13817" max="13819" width="16.625" style="189" customWidth="1"/>
    <col min="13820" max="13820" width="30.125" style="189" customWidth="1"/>
    <col min="13821" max="13823" width="18" style="189" customWidth="1"/>
    <col min="13824" max="13828" width="9.125" style="189" hidden="1" customWidth="1"/>
    <col min="13829" max="14071" width="9.125" style="189"/>
    <col min="14072" max="14072" width="30.125" style="189" customWidth="1"/>
    <col min="14073" max="14075" width="16.625" style="189" customWidth="1"/>
    <col min="14076" max="14076" width="30.125" style="189" customWidth="1"/>
    <col min="14077" max="14079" width="18" style="189" customWidth="1"/>
    <col min="14080" max="14084" width="9.125" style="189" hidden="1" customWidth="1"/>
    <col min="14085" max="14327" width="9.125" style="189"/>
    <col min="14328" max="14328" width="30.125" style="189" customWidth="1"/>
    <col min="14329" max="14331" width="16.625" style="189" customWidth="1"/>
    <col min="14332" max="14332" width="30.125" style="189" customWidth="1"/>
    <col min="14333" max="14335" width="18" style="189" customWidth="1"/>
    <col min="14336" max="14340" width="9.125" style="189" hidden="1" customWidth="1"/>
    <col min="14341" max="14583" width="9.125" style="189"/>
    <col min="14584" max="14584" width="30.125" style="189" customWidth="1"/>
    <col min="14585" max="14587" width="16.625" style="189" customWidth="1"/>
    <col min="14588" max="14588" width="30.125" style="189" customWidth="1"/>
    <col min="14589" max="14591" width="18" style="189" customWidth="1"/>
    <col min="14592" max="14596" width="9.125" style="189" hidden="1" customWidth="1"/>
    <col min="14597" max="14839" width="9.125" style="189"/>
    <col min="14840" max="14840" width="30.125" style="189" customWidth="1"/>
    <col min="14841" max="14843" width="16.625" style="189" customWidth="1"/>
    <col min="14844" max="14844" width="30.125" style="189" customWidth="1"/>
    <col min="14845" max="14847" width="18" style="189" customWidth="1"/>
    <col min="14848" max="14852" width="9.125" style="189" hidden="1" customWidth="1"/>
    <col min="14853" max="15095" width="9.125" style="189"/>
    <col min="15096" max="15096" width="30.125" style="189" customWidth="1"/>
    <col min="15097" max="15099" width="16.625" style="189" customWidth="1"/>
    <col min="15100" max="15100" width="30.125" style="189" customWidth="1"/>
    <col min="15101" max="15103" width="18" style="189" customWidth="1"/>
    <col min="15104" max="15108" width="9.125" style="189" hidden="1" customWidth="1"/>
    <col min="15109" max="15351" width="9.125" style="189"/>
    <col min="15352" max="15352" width="30.125" style="189" customWidth="1"/>
    <col min="15353" max="15355" width="16.625" style="189" customWidth="1"/>
    <col min="15356" max="15356" width="30.125" style="189" customWidth="1"/>
    <col min="15357" max="15359" width="18" style="189" customWidth="1"/>
    <col min="15360" max="15364" width="9.125" style="189" hidden="1" customWidth="1"/>
    <col min="15365" max="15607" width="9.125" style="189"/>
    <col min="15608" max="15608" width="30.125" style="189" customWidth="1"/>
    <col min="15609" max="15611" width="16.625" style="189" customWidth="1"/>
    <col min="15612" max="15612" width="30.125" style="189" customWidth="1"/>
    <col min="15613" max="15615" width="18" style="189" customWidth="1"/>
    <col min="15616" max="15620" width="9.125" style="189" hidden="1" customWidth="1"/>
    <col min="15621" max="15863" width="9.125" style="189"/>
    <col min="15864" max="15864" width="30.125" style="189" customWidth="1"/>
    <col min="15865" max="15867" width="16.625" style="189" customWidth="1"/>
    <col min="15868" max="15868" width="30.125" style="189" customWidth="1"/>
    <col min="15869" max="15871" width="18" style="189" customWidth="1"/>
    <col min="15872" max="15876" width="9.125" style="189" hidden="1" customWidth="1"/>
    <col min="15877" max="16119" width="9.125" style="189"/>
    <col min="16120" max="16120" width="30.125" style="189" customWidth="1"/>
    <col min="16121" max="16123" width="16.625" style="189" customWidth="1"/>
    <col min="16124" max="16124" width="30.125" style="189" customWidth="1"/>
    <col min="16125" max="16127" width="18" style="189" customWidth="1"/>
    <col min="16128" max="16132" width="9.125" style="189" hidden="1" customWidth="1"/>
    <col min="16133" max="16384" width="9.125" style="189"/>
  </cols>
  <sheetData>
    <row r="1" s="185" customFormat="1" ht="19.5" customHeight="1" spans="1:3">
      <c r="A1" s="82" t="s">
        <v>1446</v>
      </c>
      <c r="B1" s="82"/>
      <c r="C1" s="82"/>
    </row>
    <row r="2" s="185" customFormat="1" ht="21" spans="1:4">
      <c r="A2" s="190" t="s">
        <v>1447</v>
      </c>
      <c r="B2" s="190"/>
      <c r="C2" s="190"/>
      <c r="D2" s="190"/>
    </row>
    <row r="3" s="186" customFormat="1" ht="19.5" customHeight="1" spans="4:4">
      <c r="D3" s="201" t="s">
        <v>125</v>
      </c>
    </row>
    <row r="4" s="186" customFormat="1" ht="50.25" customHeight="1" spans="1:4">
      <c r="A4" s="202" t="s">
        <v>701</v>
      </c>
      <c r="B4" s="130" t="s">
        <v>603</v>
      </c>
      <c r="C4" s="131" t="s">
        <v>905</v>
      </c>
      <c r="D4" s="132" t="s">
        <v>906</v>
      </c>
    </row>
    <row r="5" s="187" customFormat="1" ht="30" customHeight="1" spans="1:4">
      <c r="A5" s="203" t="s">
        <v>703</v>
      </c>
      <c r="B5" s="204"/>
      <c r="C5" s="204"/>
      <c r="D5" s="205"/>
    </row>
    <row r="6" s="187" customFormat="1" ht="30" customHeight="1" spans="1:4">
      <c r="A6" s="199" t="s">
        <v>704</v>
      </c>
      <c r="B6" s="206"/>
      <c r="C6" s="206"/>
      <c r="D6" s="207"/>
    </row>
    <row r="7" s="187" customFormat="1" ht="30" customHeight="1" spans="1:4">
      <c r="A7" s="199" t="s">
        <v>705</v>
      </c>
      <c r="B7" s="206"/>
      <c r="C7" s="206"/>
      <c r="D7" s="207"/>
    </row>
    <row r="8" s="187" customFormat="1" ht="30" customHeight="1" spans="1:4">
      <c r="A8" s="199" t="s">
        <v>706</v>
      </c>
      <c r="B8" s="206"/>
      <c r="C8" s="206"/>
      <c r="D8" s="207"/>
    </row>
    <row r="9" s="187" customFormat="1" ht="30" customHeight="1" spans="1:4">
      <c r="A9" s="199" t="s">
        <v>707</v>
      </c>
      <c r="B9" s="206"/>
      <c r="C9" s="206"/>
      <c r="D9" s="207"/>
    </row>
    <row r="10" s="187" customFormat="1" ht="30" customHeight="1" spans="1:4">
      <c r="A10" s="199" t="s">
        <v>708</v>
      </c>
      <c r="B10" s="208"/>
      <c r="C10" s="206"/>
      <c r="D10" s="207"/>
    </row>
    <row r="11" s="187" customFormat="1" ht="30" customHeight="1" spans="1:4">
      <c r="A11" s="199" t="s">
        <v>709</v>
      </c>
      <c r="B11" s="208"/>
      <c r="C11" s="206"/>
      <c r="D11" s="207"/>
    </row>
    <row r="12" s="188" customFormat="1" ht="30" customHeight="1" spans="1:4">
      <c r="A12" s="199" t="s">
        <v>710</v>
      </c>
      <c r="B12" s="208"/>
      <c r="C12" s="206"/>
      <c r="D12" s="207"/>
    </row>
    <row r="13" s="189" customFormat="1" ht="30" customHeight="1" spans="1:4">
      <c r="A13" s="199" t="s">
        <v>711</v>
      </c>
      <c r="B13" s="208"/>
      <c r="C13" s="206"/>
      <c r="D13" s="207"/>
    </row>
    <row r="14" ht="30" customHeight="1" spans="1:4">
      <c r="A14" s="199" t="s">
        <v>712</v>
      </c>
      <c r="B14" s="208"/>
      <c r="C14" s="206"/>
      <c r="D14" s="207"/>
    </row>
    <row r="15" ht="30" customHeight="1" spans="1:4">
      <c r="A15" s="199" t="s">
        <v>713</v>
      </c>
      <c r="B15" s="208"/>
      <c r="C15" s="206"/>
      <c r="D15" s="207"/>
    </row>
    <row r="16" ht="30" customHeight="1" spans="1:4">
      <c r="A16" s="199" t="s">
        <v>714</v>
      </c>
      <c r="B16" s="208"/>
      <c r="C16" s="206"/>
      <c r="D16" s="207"/>
    </row>
    <row r="17" ht="33" spans="1:4">
      <c r="A17" s="199" t="s">
        <v>715</v>
      </c>
      <c r="B17" s="208"/>
      <c r="C17" s="206"/>
      <c r="D17" s="207"/>
    </row>
    <row r="18" ht="30" customHeight="1" spans="1:4">
      <c r="A18" s="199" t="s">
        <v>716</v>
      </c>
      <c r="B18" s="209"/>
      <c r="C18" s="209"/>
      <c r="D18" s="210"/>
    </row>
    <row r="19" ht="30" customHeight="1" spans="1:4">
      <c r="A19" s="199" t="s">
        <v>717</v>
      </c>
      <c r="B19" s="211"/>
      <c r="C19" s="211"/>
      <c r="D19" s="212"/>
    </row>
    <row r="20" ht="39" customHeight="1" spans="1:4">
      <c r="A20" s="213" t="s">
        <v>1448</v>
      </c>
      <c r="B20" s="213"/>
      <c r="C20" s="213"/>
      <c r="D20" s="213"/>
    </row>
  </sheetData>
  <mergeCells count="3">
    <mergeCell ref="A1:C1"/>
    <mergeCell ref="A2:D2"/>
    <mergeCell ref="A20:D20"/>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pageSetUpPr fitToPage="1"/>
  </sheetPr>
  <dimension ref="A1:L41"/>
  <sheetViews>
    <sheetView showZeros="0" view="pageBreakPreview" zoomScale="70" zoomScaleNormal="100" zoomScaleSheetLayoutView="70" workbookViewId="0">
      <selection activeCell="P11" sqref="P11"/>
    </sheetView>
  </sheetViews>
  <sheetFormatPr defaultColWidth="9" defaultRowHeight="21.95" customHeight="1"/>
  <cols>
    <col min="1" max="1" width="32.875" style="589" customWidth="1"/>
    <col min="2" max="2" width="18.625" style="589" customWidth="1"/>
    <col min="3" max="3" width="18.625" style="590" customWidth="1"/>
    <col min="4" max="5" width="18.625" style="589" customWidth="1"/>
    <col min="6" max="6" width="36.625" style="589" customWidth="1"/>
    <col min="7" max="10" width="18.625" style="589" customWidth="1"/>
    <col min="11" max="254" width="9" style="589"/>
    <col min="255" max="255" width="4.875" style="589" customWidth="1"/>
    <col min="256" max="256" width="30.625" style="589" customWidth="1"/>
    <col min="257" max="257" width="17" style="589" customWidth="1"/>
    <col min="258" max="258" width="13.5" style="589" customWidth="1"/>
    <col min="259" max="259" width="32.125" style="589" customWidth="1"/>
    <col min="260" max="260" width="15.5" style="589" customWidth="1"/>
    <col min="261" max="261" width="12.25" style="589" customWidth="1"/>
    <col min="262" max="510" width="9" style="589"/>
    <col min="511" max="511" width="4.875" style="589" customWidth="1"/>
    <col min="512" max="512" width="30.625" style="589" customWidth="1"/>
    <col min="513" max="513" width="17" style="589" customWidth="1"/>
    <col min="514" max="514" width="13.5" style="589" customWidth="1"/>
    <col min="515" max="515" width="32.125" style="589" customWidth="1"/>
    <col min="516" max="516" width="15.5" style="589" customWidth="1"/>
    <col min="517" max="517" width="12.25" style="589" customWidth="1"/>
    <col min="518" max="766" width="9" style="589"/>
    <col min="767" max="767" width="4.875" style="589" customWidth="1"/>
    <col min="768" max="768" width="30.625" style="589" customWidth="1"/>
    <col min="769" max="769" width="17" style="589" customWidth="1"/>
    <col min="770" max="770" width="13.5" style="589" customWidth="1"/>
    <col min="771" max="771" width="32.125" style="589" customWidth="1"/>
    <col min="772" max="772" width="15.5" style="589" customWidth="1"/>
    <col min="773" max="773" width="12.25" style="589" customWidth="1"/>
    <col min="774" max="1022" width="9" style="589"/>
    <col min="1023" max="1023" width="4.875" style="589" customWidth="1"/>
    <col min="1024" max="1024" width="30.625" style="589" customWidth="1"/>
    <col min="1025" max="1025" width="17" style="589" customWidth="1"/>
    <col min="1026" max="1026" width="13.5" style="589" customWidth="1"/>
    <col min="1027" max="1027" width="32.125" style="589" customWidth="1"/>
    <col min="1028" max="1028" width="15.5" style="589" customWidth="1"/>
    <col min="1029" max="1029" width="12.25" style="589" customWidth="1"/>
    <col min="1030" max="1278" width="9" style="589"/>
    <col min="1279" max="1279" width="4.875" style="589" customWidth="1"/>
    <col min="1280" max="1280" width="30.625" style="589" customWidth="1"/>
    <col min="1281" max="1281" width="17" style="589" customWidth="1"/>
    <col min="1282" max="1282" width="13.5" style="589" customWidth="1"/>
    <col min="1283" max="1283" width="32.125" style="589" customWidth="1"/>
    <col min="1284" max="1284" width="15.5" style="589" customWidth="1"/>
    <col min="1285" max="1285" width="12.25" style="589" customWidth="1"/>
    <col min="1286" max="1534" width="9" style="589"/>
    <col min="1535" max="1535" width="4.875" style="589" customWidth="1"/>
    <col min="1536" max="1536" width="30.625" style="589" customWidth="1"/>
    <col min="1537" max="1537" width="17" style="589" customWidth="1"/>
    <col min="1538" max="1538" width="13.5" style="589" customWidth="1"/>
    <col min="1539" max="1539" width="32.125" style="589" customWidth="1"/>
    <col min="1540" max="1540" width="15.5" style="589" customWidth="1"/>
    <col min="1541" max="1541" width="12.25" style="589" customWidth="1"/>
    <col min="1542" max="1790" width="9" style="589"/>
    <col min="1791" max="1791" width="4.875" style="589" customWidth="1"/>
    <col min="1792" max="1792" width="30.625" style="589" customWidth="1"/>
    <col min="1793" max="1793" width="17" style="589" customWidth="1"/>
    <col min="1794" max="1794" width="13.5" style="589" customWidth="1"/>
    <col min="1795" max="1795" width="32.125" style="589" customWidth="1"/>
    <col min="1796" max="1796" width="15.5" style="589" customWidth="1"/>
    <col min="1797" max="1797" width="12.25" style="589" customWidth="1"/>
    <col min="1798" max="2046" width="9" style="589"/>
    <col min="2047" max="2047" width="4.875" style="589" customWidth="1"/>
    <col min="2048" max="2048" width="30.625" style="589" customWidth="1"/>
    <col min="2049" max="2049" width="17" style="589" customWidth="1"/>
    <col min="2050" max="2050" width="13.5" style="589" customWidth="1"/>
    <col min="2051" max="2051" width="32.125" style="589" customWidth="1"/>
    <col min="2052" max="2052" width="15.5" style="589" customWidth="1"/>
    <col min="2053" max="2053" width="12.25" style="589" customWidth="1"/>
    <col min="2054" max="2302" width="9" style="589"/>
    <col min="2303" max="2303" width="4.875" style="589" customWidth="1"/>
    <col min="2304" max="2304" width="30.625" style="589" customWidth="1"/>
    <col min="2305" max="2305" width="17" style="589" customWidth="1"/>
    <col min="2306" max="2306" width="13.5" style="589" customWidth="1"/>
    <col min="2307" max="2307" width="32.125" style="589" customWidth="1"/>
    <col min="2308" max="2308" width="15.5" style="589" customWidth="1"/>
    <col min="2309" max="2309" width="12.25" style="589" customWidth="1"/>
    <col min="2310" max="2558" width="9" style="589"/>
    <col min="2559" max="2559" width="4.875" style="589" customWidth="1"/>
    <col min="2560" max="2560" width="30.625" style="589" customWidth="1"/>
    <col min="2561" max="2561" width="17" style="589" customWidth="1"/>
    <col min="2562" max="2562" width="13.5" style="589" customWidth="1"/>
    <col min="2563" max="2563" width="32.125" style="589" customWidth="1"/>
    <col min="2564" max="2564" width="15.5" style="589" customWidth="1"/>
    <col min="2565" max="2565" width="12.25" style="589" customWidth="1"/>
    <col min="2566" max="2814" width="9" style="589"/>
    <col min="2815" max="2815" width="4.875" style="589" customWidth="1"/>
    <col min="2816" max="2816" width="30.625" style="589" customWidth="1"/>
    <col min="2817" max="2817" width="17" style="589" customWidth="1"/>
    <col min="2818" max="2818" width="13.5" style="589" customWidth="1"/>
    <col min="2819" max="2819" width="32.125" style="589" customWidth="1"/>
    <col min="2820" max="2820" width="15.5" style="589" customWidth="1"/>
    <col min="2821" max="2821" width="12.25" style="589" customWidth="1"/>
    <col min="2822" max="3070" width="9" style="589"/>
    <col min="3071" max="3071" width="4.875" style="589" customWidth="1"/>
    <col min="3072" max="3072" width="30.625" style="589" customWidth="1"/>
    <col min="3073" max="3073" width="17" style="589" customWidth="1"/>
    <col min="3074" max="3074" width="13.5" style="589" customWidth="1"/>
    <col min="3075" max="3075" width="32.125" style="589" customWidth="1"/>
    <col min="3076" max="3076" width="15.5" style="589" customWidth="1"/>
    <col min="3077" max="3077" width="12.25" style="589" customWidth="1"/>
    <col min="3078" max="3326" width="9" style="589"/>
    <col min="3327" max="3327" width="4.875" style="589" customWidth="1"/>
    <col min="3328" max="3328" width="30.625" style="589" customWidth="1"/>
    <col min="3329" max="3329" width="17" style="589" customWidth="1"/>
    <col min="3330" max="3330" width="13.5" style="589" customWidth="1"/>
    <col min="3331" max="3331" width="32.125" style="589" customWidth="1"/>
    <col min="3332" max="3332" width="15.5" style="589" customWidth="1"/>
    <col min="3333" max="3333" width="12.25" style="589" customWidth="1"/>
    <col min="3334" max="3582" width="9" style="589"/>
    <col min="3583" max="3583" width="4.875" style="589" customWidth="1"/>
    <col min="3584" max="3584" width="30.625" style="589" customWidth="1"/>
    <col min="3585" max="3585" width="17" style="589" customWidth="1"/>
    <col min="3586" max="3586" width="13.5" style="589" customWidth="1"/>
    <col min="3587" max="3587" width="32.125" style="589" customWidth="1"/>
    <col min="3588" max="3588" width="15.5" style="589" customWidth="1"/>
    <col min="3589" max="3589" width="12.25" style="589" customWidth="1"/>
    <col min="3590" max="3838" width="9" style="589"/>
    <col min="3839" max="3839" width="4.875" style="589" customWidth="1"/>
    <col min="3840" max="3840" width="30.625" style="589" customWidth="1"/>
    <col min="3841" max="3841" width="17" style="589" customWidth="1"/>
    <col min="3842" max="3842" width="13.5" style="589" customWidth="1"/>
    <col min="3843" max="3843" width="32.125" style="589" customWidth="1"/>
    <col min="3844" max="3844" width="15.5" style="589" customWidth="1"/>
    <col min="3845" max="3845" width="12.25" style="589" customWidth="1"/>
    <col min="3846" max="4094" width="9" style="589"/>
    <col min="4095" max="4095" width="4.875" style="589" customWidth="1"/>
    <col min="4096" max="4096" width="30.625" style="589" customWidth="1"/>
    <col min="4097" max="4097" width="17" style="589" customWidth="1"/>
    <col min="4098" max="4098" width="13.5" style="589" customWidth="1"/>
    <col min="4099" max="4099" width="32.125" style="589" customWidth="1"/>
    <col min="4100" max="4100" width="15.5" style="589" customWidth="1"/>
    <col min="4101" max="4101" width="12.25" style="589" customWidth="1"/>
    <col min="4102" max="4350" width="9" style="589"/>
    <col min="4351" max="4351" width="4.875" style="589" customWidth="1"/>
    <col min="4352" max="4352" width="30.625" style="589" customWidth="1"/>
    <col min="4353" max="4353" width="17" style="589" customWidth="1"/>
    <col min="4354" max="4354" width="13.5" style="589" customWidth="1"/>
    <col min="4355" max="4355" width="32.125" style="589" customWidth="1"/>
    <col min="4356" max="4356" width="15.5" style="589" customWidth="1"/>
    <col min="4357" max="4357" width="12.25" style="589" customWidth="1"/>
    <col min="4358" max="4606" width="9" style="589"/>
    <col min="4607" max="4607" width="4.875" style="589" customWidth="1"/>
    <col min="4608" max="4608" width="30.625" style="589" customWidth="1"/>
    <col min="4609" max="4609" width="17" style="589" customWidth="1"/>
    <col min="4610" max="4610" width="13.5" style="589" customWidth="1"/>
    <col min="4611" max="4611" width="32.125" style="589" customWidth="1"/>
    <col min="4612" max="4612" width="15.5" style="589" customWidth="1"/>
    <col min="4613" max="4613" width="12.25" style="589" customWidth="1"/>
    <col min="4614" max="4862" width="9" style="589"/>
    <col min="4863" max="4863" width="4.875" style="589" customWidth="1"/>
    <col min="4864" max="4864" width="30.625" style="589" customWidth="1"/>
    <col min="4865" max="4865" width="17" style="589" customWidth="1"/>
    <col min="4866" max="4866" width="13.5" style="589" customWidth="1"/>
    <col min="4867" max="4867" width="32.125" style="589" customWidth="1"/>
    <col min="4868" max="4868" width="15.5" style="589" customWidth="1"/>
    <col min="4869" max="4869" width="12.25" style="589" customWidth="1"/>
    <col min="4870" max="5118" width="9" style="589"/>
    <col min="5119" max="5119" width="4.875" style="589" customWidth="1"/>
    <col min="5120" max="5120" width="30.625" style="589" customWidth="1"/>
    <col min="5121" max="5121" width="17" style="589" customWidth="1"/>
    <col min="5122" max="5122" width="13.5" style="589" customWidth="1"/>
    <col min="5123" max="5123" width="32.125" style="589" customWidth="1"/>
    <col min="5124" max="5124" width="15.5" style="589" customWidth="1"/>
    <col min="5125" max="5125" width="12.25" style="589" customWidth="1"/>
    <col min="5126" max="5374" width="9" style="589"/>
    <col min="5375" max="5375" width="4.875" style="589" customWidth="1"/>
    <col min="5376" max="5376" width="30.625" style="589" customWidth="1"/>
    <col min="5377" max="5377" width="17" style="589" customWidth="1"/>
    <col min="5378" max="5378" width="13.5" style="589" customWidth="1"/>
    <col min="5379" max="5379" width="32.125" style="589" customWidth="1"/>
    <col min="5380" max="5380" width="15.5" style="589" customWidth="1"/>
    <col min="5381" max="5381" width="12.25" style="589" customWidth="1"/>
    <col min="5382" max="5630" width="9" style="589"/>
    <col min="5631" max="5631" width="4.875" style="589" customWidth="1"/>
    <col min="5632" max="5632" width="30.625" style="589" customWidth="1"/>
    <col min="5633" max="5633" width="17" style="589" customWidth="1"/>
    <col min="5634" max="5634" width="13.5" style="589" customWidth="1"/>
    <col min="5635" max="5635" width="32.125" style="589" customWidth="1"/>
    <col min="5636" max="5636" width="15.5" style="589" customWidth="1"/>
    <col min="5637" max="5637" width="12.25" style="589" customWidth="1"/>
    <col min="5638" max="5886" width="9" style="589"/>
    <col min="5887" max="5887" width="4.875" style="589" customWidth="1"/>
    <col min="5888" max="5888" width="30.625" style="589" customWidth="1"/>
    <col min="5889" max="5889" width="17" style="589" customWidth="1"/>
    <col min="5890" max="5890" width="13.5" style="589" customWidth="1"/>
    <col min="5891" max="5891" width="32.125" style="589" customWidth="1"/>
    <col min="5892" max="5892" width="15.5" style="589" customWidth="1"/>
    <col min="5893" max="5893" width="12.25" style="589" customWidth="1"/>
    <col min="5894" max="6142" width="9" style="589"/>
    <col min="6143" max="6143" width="4.875" style="589" customWidth="1"/>
    <col min="6144" max="6144" width="30.625" style="589" customWidth="1"/>
    <col min="6145" max="6145" width="17" style="589" customWidth="1"/>
    <col min="6146" max="6146" width="13.5" style="589" customWidth="1"/>
    <col min="6147" max="6147" width="32.125" style="589" customWidth="1"/>
    <col min="6148" max="6148" width="15.5" style="589" customWidth="1"/>
    <col min="6149" max="6149" width="12.25" style="589" customWidth="1"/>
    <col min="6150" max="6398" width="9" style="589"/>
    <col min="6399" max="6399" width="4.875" style="589" customWidth="1"/>
    <col min="6400" max="6400" width="30.625" style="589" customWidth="1"/>
    <col min="6401" max="6401" width="17" style="589" customWidth="1"/>
    <col min="6402" max="6402" width="13.5" style="589" customWidth="1"/>
    <col min="6403" max="6403" width="32.125" style="589" customWidth="1"/>
    <col min="6404" max="6404" width="15.5" style="589" customWidth="1"/>
    <col min="6405" max="6405" width="12.25" style="589" customWidth="1"/>
    <col min="6406" max="6654" width="9" style="589"/>
    <col min="6655" max="6655" width="4.875" style="589" customWidth="1"/>
    <col min="6656" max="6656" width="30.625" style="589" customWidth="1"/>
    <col min="6657" max="6657" width="17" style="589" customWidth="1"/>
    <col min="6658" max="6658" width="13.5" style="589" customWidth="1"/>
    <col min="6659" max="6659" width="32.125" style="589" customWidth="1"/>
    <col min="6660" max="6660" width="15.5" style="589" customWidth="1"/>
    <col min="6661" max="6661" width="12.25" style="589" customWidth="1"/>
    <col min="6662" max="6910" width="9" style="589"/>
    <col min="6911" max="6911" width="4.875" style="589" customWidth="1"/>
    <col min="6912" max="6912" width="30.625" style="589" customWidth="1"/>
    <col min="6913" max="6913" width="17" style="589" customWidth="1"/>
    <col min="6914" max="6914" width="13.5" style="589" customWidth="1"/>
    <col min="6915" max="6915" width="32.125" style="589" customWidth="1"/>
    <col min="6916" max="6916" width="15.5" style="589" customWidth="1"/>
    <col min="6917" max="6917" width="12.25" style="589" customWidth="1"/>
    <col min="6918" max="7166" width="9" style="589"/>
    <col min="7167" max="7167" width="4.875" style="589" customWidth="1"/>
    <col min="7168" max="7168" width="30.625" style="589" customWidth="1"/>
    <col min="7169" max="7169" width="17" style="589" customWidth="1"/>
    <col min="7170" max="7170" width="13.5" style="589" customWidth="1"/>
    <col min="7171" max="7171" width="32.125" style="589" customWidth="1"/>
    <col min="7172" max="7172" width="15.5" style="589" customWidth="1"/>
    <col min="7173" max="7173" width="12.25" style="589" customWidth="1"/>
    <col min="7174" max="7422" width="9" style="589"/>
    <col min="7423" max="7423" width="4.875" style="589" customWidth="1"/>
    <col min="7424" max="7424" width="30.625" style="589" customWidth="1"/>
    <col min="7425" max="7425" width="17" style="589" customWidth="1"/>
    <col min="7426" max="7426" width="13.5" style="589" customWidth="1"/>
    <col min="7427" max="7427" width="32.125" style="589" customWidth="1"/>
    <col min="7428" max="7428" width="15.5" style="589" customWidth="1"/>
    <col min="7429" max="7429" width="12.25" style="589" customWidth="1"/>
    <col min="7430" max="7678" width="9" style="589"/>
    <col min="7679" max="7679" width="4.875" style="589" customWidth="1"/>
    <col min="7680" max="7680" width="30.625" style="589" customWidth="1"/>
    <col min="7681" max="7681" width="17" style="589" customWidth="1"/>
    <col min="7682" max="7682" width="13.5" style="589" customWidth="1"/>
    <col min="7683" max="7683" width="32.125" style="589" customWidth="1"/>
    <col min="7684" max="7684" width="15.5" style="589" customWidth="1"/>
    <col min="7685" max="7685" width="12.25" style="589" customWidth="1"/>
    <col min="7686" max="7934" width="9" style="589"/>
    <col min="7935" max="7935" width="4.875" style="589" customWidth="1"/>
    <col min="7936" max="7936" width="30.625" style="589" customWidth="1"/>
    <col min="7937" max="7937" width="17" style="589" customWidth="1"/>
    <col min="7938" max="7938" width="13.5" style="589" customWidth="1"/>
    <col min="7939" max="7939" width="32.125" style="589" customWidth="1"/>
    <col min="7940" max="7940" width="15.5" style="589" customWidth="1"/>
    <col min="7941" max="7941" width="12.25" style="589" customWidth="1"/>
    <col min="7942" max="8190" width="9" style="589"/>
    <col min="8191" max="8191" width="4.875" style="589" customWidth="1"/>
    <col min="8192" max="8192" width="30.625" style="589" customWidth="1"/>
    <col min="8193" max="8193" width="17" style="589" customWidth="1"/>
    <col min="8194" max="8194" width="13.5" style="589" customWidth="1"/>
    <col min="8195" max="8195" width="32.125" style="589" customWidth="1"/>
    <col min="8196" max="8196" width="15.5" style="589" customWidth="1"/>
    <col min="8197" max="8197" width="12.25" style="589" customWidth="1"/>
    <col min="8198" max="8446" width="9" style="589"/>
    <col min="8447" max="8447" width="4.875" style="589" customWidth="1"/>
    <col min="8448" max="8448" width="30.625" style="589" customWidth="1"/>
    <col min="8449" max="8449" width="17" style="589" customWidth="1"/>
    <col min="8450" max="8450" width="13.5" style="589" customWidth="1"/>
    <col min="8451" max="8451" width="32.125" style="589" customWidth="1"/>
    <col min="8452" max="8452" width="15.5" style="589" customWidth="1"/>
    <col min="8453" max="8453" width="12.25" style="589" customWidth="1"/>
    <col min="8454" max="8702" width="9" style="589"/>
    <col min="8703" max="8703" width="4.875" style="589" customWidth="1"/>
    <col min="8704" max="8704" width="30.625" style="589" customWidth="1"/>
    <col min="8705" max="8705" width="17" style="589" customWidth="1"/>
    <col min="8706" max="8706" width="13.5" style="589" customWidth="1"/>
    <col min="8707" max="8707" width="32.125" style="589" customWidth="1"/>
    <col min="8708" max="8708" width="15.5" style="589" customWidth="1"/>
    <col min="8709" max="8709" width="12.25" style="589" customWidth="1"/>
    <col min="8710" max="8958" width="9" style="589"/>
    <col min="8959" max="8959" width="4.875" style="589" customWidth="1"/>
    <col min="8960" max="8960" width="30.625" style="589" customWidth="1"/>
    <col min="8961" max="8961" width="17" style="589" customWidth="1"/>
    <col min="8962" max="8962" width="13.5" style="589" customWidth="1"/>
    <col min="8963" max="8963" width="32.125" style="589" customWidth="1"/>
    <col min="8964" max="8964" width="15.5" style="589" customWidth="1"/>
    <col min="8965" max="8965" width="12.25" style="589" customWidth="1"/>
    <col min="8966" max="9214" width="9" style="589"/>
    <col min="9215" max="9215" width="4.875" style="589" customWidth="1"/>
    <col min="9216" max="9216" width="30.625" style="589" customWidth="1"/>
    <col min="9217" max="9217" width="17" style="589" customWidth="1"/>
    <col min="9218" max="9218" width="13.5" style="589" customWidth="1"/>
    <col min="9219" max="9219" width="32.125" style="589" customWidth="1"/>
    <col min="9220" max="9220" width="15.5" style="589" customWidth="1"/>
    <col min="9221" max="9221" width="12.25" style="589" customWidth="1"/>
    <col min="9222" max="9470" width="9" style="589"/>
    <col min="9471" max="9471" width="4.875" style="589" customWidth="1"/>
    <col min="9472" max="9472" width="30.625" style="589" customWidth="1"/>
    <col min="9473" max="9473" width="17" style="589" customWidth="1"/>
    <col min="9474" max="9474" width="13.5" style="589" customWidth="1"/>
    <col min="9475" max="9475" width="32.125" style="589" customWidth="1"/>
    <col min="9476" max="9476" width="15.5" style="589" customWidth="1"/>
    <col min="9477" max="9477" width="12.25" style="589" customWidth="1"/>
    <col min="9478" max="9726" width="9" style="589"/>
    <col min="9727" max="9727" width="4.875" style="589" customWidth="1"/>
    <col min="9728" max="9728" width="30.625" style="589" customWidth="1"/>
    <col min="9729" max="9729" width="17" style="589" customWidth="1"/>
    <col min="9730" max="9730" width="13.5" style="589" customWidth="1"/>
    <col min="9731" max="9731" width="32.125" style="589" customWidth="1"/>
    <col min="9732" max="9732" width="15.5" style="589" customWidth="1"/>
    <col min="9733" max="9733" width="12.25" style="589" customWidth="1"/>
    <col min="9734" max="9982" width="9" style="589"/>
    <col min="9983" max="9983" width="4.875" style="589" customWidth="1"/>
    <col min="9984" max="9984" width="30.625" style="589" customWidth="1"/>
    <col min="9985" max="9985" width="17" style="589" customWidth="1"/>
    <col min="9986" max="9986" width="13.5" style="589" customWidth="1"/>
    <col min="9987" max="9987" width="32.125" style="589" customWidth="1"/>
    <col min="9988" max="9988" width="15.5" style="589" customWidth="1"/>
    <col min="9989" max="9989" width="12.25" style="589" customWidth="1"/>
    <col min="9990" max="10238" width="9" style="589"/>
    <col min="10239" max="10239" width="4.875" style="589" customWidth="1"/>
    <col min="10240" max="10240" width="30.625" style="589" customWidth="1"/>
    <col min="10241" max="10241" width="17" style="589" customWidth="1"/>
    <col min="10242" max="10242" width="13.5" style="589" customWidth="1"/>
    <col min="10243" max="10243" width="32.125" style="589" customWidth="1"/>
    <col min="10244" max="10244" width="15.5" style="589" customWidth="1"/>
    <col min="10245" max="10245" width="12.25" style="589" customWidth="1"/>
    <col min="10246" max="10494" width="9" style="589"/>
    <col min="10495" max="10495" width="4.875" style="589" customWidth="1"/>
    <col min="10496" max="10496" width="30.625" style="589" customWidth="1"/>
    <col min="10497" max="10497" width="17" style="589" customWidth="1"/>
    <col min="10498" max="10498" width="13.5" style="589" customWidth="1"/>
    <col min="10499" max="10499" width="32.125" style="589" customWidth="1"/>
    <col min="10500" max="10500" width="15.5" style="589" customWidth="1"/>
    <col min="10501" max="10501" width="12.25" style="589" customWidth="1"/>
    <col min="10502" max="10750" width="9" style="589"/>
    <col min="10751" max="10751" width="4.875" style="589" customWidth="1"/>
    <col min="10752" max="10752" width="30.625" style="589" customWidth="1"/>
    <col min="10753" max="10753" width="17" style="589" customWidth="1"/>
    <col min="10754" max="10754" width="13.5" style="589" customWidth="1"/>
    <col min="10755" max="10755" width="32.125" style="589" customWidth="1"/>
    <col min="10756" max="10756" width="15.5" style="589" customWidth="1"/>
    <col min="10757" max="10757" width="12.25" style="589" customWidth="1"/>
    <col min="10758" max="11006" width="9" style="589"/>
    <col min="11007" max="11007" width="4.875" style="589" customWidth="1"/>
    <col min="11008" max="11008" width="30.625" style="589" customWidth="1"/>
    <col min="11009" max="11009" width="17" style="589" customWidth="1"/>
    <col min="11010" max="11010" width="13.5" style="589" customWidth="1"/>
    <col min="11011" max="11011" width="32.125" style="589" customWidth="1"/>
    <col min="11012" max="11012" width="15.5" style="589" customWidth="1"/>
    <col min="11013" max="11013" width="12.25" style="589" customWidth="1"/>
    <col min="11014" max="11262" width="9" style="589"/>
    <col min="11263" max="11263" width="4.875" style="589" customWidth="1"/>
    <col min="11264" max="11264" width="30.625" style="589" customWidth="1"/>
    <col min="11265" max="11265" width="17" style="589" customWidth="1"/>
    <col min="11266" max="11266" width="13.5" style="589" customWidth="1"/>
    <col min="11267" max="11267" width="32.125" style="589" customWidth="1"/>
    <col min="11268" max="11268" width="15.5" style="589" customWidth="1"/>
    <col min="11269" max="11269" width="12.25" style="589" customWidth="1"/>
    <col min="11270" max="11518" width="9" style="589"/>
    <col min="11519" max="11519" width="4.875" style="589" customWidth="1"/>
    <col min="11520" max="11520" width="30.625" style="589" customWidth="1"/>
    <col min="11521" max="11521" width="17" style="589" customWidth="1"/>
    <col min="11522" max="11522" width="13.5" style="589" customWidth="1"/>
    <col min="11523" max="11523" width="32.125" style="589" customWidth="1"/>
    <col min="11524" max="11524" width="15.5" style="589" customWidth="1"/>
    <col min="11525" max="11525" width="12.25" style="589" customWidth="1"/>
    <col min="11526" max="11774" width="9" style="589"/>
    <col min="11775" max="11775" width="4.875" style="589" customWidth="1"/>
    <col min="11776" max="11776" width="30.625" style="589" customWidth="1"/>
    <col min="11777" max="11777" width="17" style="589" customWidth="1"/>
    <col min="11778" max="11778" width="13.5" style="589" customWidth="1"/>
    <col min="11779" max="11779" width="32.125" style="589" customWidth="1"/>
    <col min="11780" max="11780" width="15.5" style="589" customWidth="1"/>
    <col min="11781" max="11781" width="12.25" style="589" customWidth="1"/>
    <col min="11782" max="12030" width="9" style="589"/>
    <col min="12031" max="12031" width="4.875" style="589" customWidth="1"/>
    <col min="12032" max="12032" width="30.625" style="589" customWidth="1"/>
    <col min="12033" max="12033" width="17" style="589" customWidth="1"/>
    <col min="12034" max="12034" width="13.5" style="589" customWidth="1"/>
    <col min="12035" max="12035" width="32.125" style="589" customWidth="1"/>
    <col min="12036" max="12036" width="15.5" style="589" customWidth="1"/>
    <col min="12037" max="12037" width="12.25" style="589" customWidth="1"/>
    <col min="12038" max="12286" width="9" style="589"/>
    <col min="12287" max="12287" width="4.875" style="589" customWidth="1"/>
    <col min="12288" max="12288" width="30.625" style="589" customWidth="1"/>
    <col min="12289" max="12289" width="17" style="589" customWidth="1"/>
    <col min="12290" max="12290" width="13.5" style="589" customWidth="1"/>
    <col min="12291" max="12291" width="32.125" style="589" customWidth="1"/>
    <col min="12292" max="12292" width="15.5" style="589" customWidth="1"/>
    <col min="12293" max="12293" width="12.25" style="589" customWidth="1"/>
    <col min="12294" max="12542" width="9" style="589"/>
    <col min="12543" max="12543" width="4.875" style="589" customWidth="1"/>
    <col min="12544" max="12544" width="30.625" style="589" customWidth="1"/>
    <col min="12545" max="12545" width="17" style="589" customWidth="1"/>
    <col min="12546" max="12546" width="13.5" style="589" customWidth="1"/>
    <col min="12547" max="12547" width="32.125" style="589" customWidth="1"/>
    <col min="12548" max="12548" width="15.5" style="589" customWidth="1"/>
    <col min="12549" max="12549" width="12.25" style="589" customWidth="1"/>
    <col min="12550" max="12798" width="9" style="589"/>
    <col min="12799" max="12799" width="4.875" style="589" customWidth="1"/>
    <col min="12800" max="12800" width="30.625" style="589" customWidth="1"/>
    <col min="12801" max="12801" width="17" style="589" customWidth="1"/>
    <col min="12802" max="12802" width="13.5" style="589" customWidth="1"/>
    <col min="12803" max="12803" width="32.125" style="589" customWidth="1"/>
    <col min="12804" max="12804" width="15.5" style="589" customWidth="1"/>
    <col min="12805" max="12805" width="12.25" style="589" customWidth="1"/>
    <col min="12806" max="13054" width="9" style="589"/>
    <col min="13055" max="13055" width="4.875" style="589" customWidth="1"/>
    <col min="13056" max="13056" width="30.625" style="589" customWidth="1"/>
    <col min="13057" max="13057" width="17" style="589" customWidth="1"/>
    <col min="13058" max="13058" width="13.5" style="589" customWidth="1"/>
    <col min="13059" max="13059" width="32.125" style="589" customWidth="1"/>
    <col min="13060" max="13060" width="15.5" style="589" customWidth="1"/>
    <col min="13061" max="13061" width="12.25" style="589" customWidth="1"/>
    <col min="13062" max="13310" width="9" style="589"/>
    <col min="13311" max="13311" width="4.875" style="589" customWidth="1"/>
    <col min="13312" max="13312" width="30.625" style="589" customWidth="1"/>
    <col min="13313" max="13313" width="17" style="589" customWidth="1"/>
    <col min="13314" max="13314" width="13.5" style="589" customWidth="1"/>
    <col min="13315" max="13315" width="32.125" style="589" customWidth="1"/>
    <col min="13316" max="13316" width="15.5" style="589" customWidth="1"/>
    <col min="13317" max="13317" width="12.25" style="589" customWidth="1"/>
    <col min="13318" max="13566" width="9" style="589"/>
    <col min="13567" max="13567" width="4.875" style="589" customWidth="1"/>
    <col min="13568" max="13568" width="30.625" style="589" customWidth="1"/>
    <col min="13569" max="13569" width="17" style="589" customWidth="1"/>
    <col min="13570" max="13570" width="13.5" style="589" customWidth="1"/>
    <col min="13571" max="13571" width="32.125" style="589" customWidth="1"/>
    <col min="13572" max="13572" width="15.5" style="589" customWidth="1"/>
    <col min="13573" max="13573" width="12.25" style="589" customWidth="1"/>
    <col min="13574" max="13822" width="9" style="589"/>
    <col min="13823" max="13823" width="4.875" style="589" customWidth="1"/>
    <col min="13824" max="13824" width="30.625" style="589" customWidth="1"/>
    <col min="13825" max="13825" width="17" style="589" customWidth="1"/>
    <col min="13826" max="13826" width="13.5" style="589" customWidth="1"/>
    <col min="13827" max="13827" width="32.125" style="589" customWidth="1"/>
    <col min="13828" max="13828" width="15.5" style="589" customWidth="1"/>
    <col min="13829" max="13829" width="12.25" style="589" customWidth="1"/>
    <col min="13830" max="14078" width="9" style="589"/>
    <col min="14079" max="14079" width="4.875" style="589" customWidth="1"/>
    <col min="14080" max="14080" width="30.625" style="589" customWidth="1"/>
    <col min="14081" max="14081" width="17" style="589" customWidth="1"/>
    <col min="14082" max="14082" width="13.5" style="589" customWidth="1"/>
    <col min="14083" max="14083" width="32.125" style="589" customWidth="1"/>
    <col min="14084" max="14084" width="15.5" style="589" customWidth="1"/>
    <col min="14085" max="14085" width="12.25" style="589" customWidth="1"/>
    <col min="14086" max="14334" width="9" style="589"/>
    <col min="14335" max="14335" width="4.875" style="589" customWidth="1"/>
    <col min="14336" max="14336" width="30.625" style="589" customWidth="1"/>
    <col min="14337" max="14337" width="17" style="589" customWidth="1"/>
    <col min="14338" max="14338" width="13.5" style="589" customWidth="1"/>
    <col min="14339" max="14339" width="32.125" style="589" customWidth="1"/>
    <col min="14340" max="14340" width="15.5" style="589" customWidth="1"/>
    <col min="14341" max="14341" width="12.25" style="589" customWidth="1"/>
    <col min="14342" max="14590" width="9" style="589"/>
    <col min="14591" max="14591" width="4.875" style="589" customWidth="1"/>
    <col min="14592" max="14592" width="30.625" style="589" customWidth="1"/>
    <col min="14593" max="14593" width="17" style="589" customWidth="1"/>
    <col min="14594" max="14594" width="13.5" style="589" customWidth="1"/>
    <col min="14595" max="14595" width="32.125" style="589" customWidth="1"/>
    <col min="14596" max="14596" width="15.5" style="589" customWidth="1"/>
    <col min="14597" max="14597" width="12.25" style="589" customWidth="1"/>
    <col min="14598" max="14846" width="9" style="589"/>
    <col min="14847" max="14847" width="4.875" style="589" customWidth="1"/>
    <col min="14848" max="14848" width="30.625" style="589" customWidth="1"/>
    <col min="14849" max="14849" width="17" style="589" customWidth="1"/>
    <col min="14850" max="14850" width="13.5" style="589" customWidth="1"/>
    <col min="14851" max="14851" width="32.125" style="589" customWidth="1"/>
    <col min="14852" max="14852" width="15.5" style="589" customWidth="1"/>
    <col min="14853" max="14853" width="12.25" style="589" customWidth="1"/>
    <col min="14854" max="15102" width="9" style="589"/>
    <col min="15103" max="15103" width="4.875" style="589" customWidth="1"/>
    <col min="15104" max="15104" width="30.625" style="589" customWidth="1"/>
    <col min="15105" max="15105" width="17" style="589" customWidth="1"/>
    <col min="15106" max="15106" width="13.5" style="589" customWidth="1"/>
    <col min="15107" max="15107" width="32.125" style="589" customWidth="1"/>
    <col min="15108" max="15108" width="15.5" style="589" customWidth="1"/>
    <col min="15109" max="15109" width="12.25" style="589" customWidth="1"/>
    <col min="15110" max="15358" width="9" style="589"/>
    <col min="15359" max="15359" width="4.875" style="589" customWidth="1"/>
    <col min="15360" max="15360" width="30.625" style="589" customWidth="1"/>
    <col min="15361" max="15361" width="17" style="589" customWidth="1"/>
    <col min="15362" max="15362" width="13.5" style="589" customWidth="1"/>
    <col min="15363" max="15363" width="32.125" style="589" customWidth="1"/>
    <col min="15364" max="15364" width="15.5" style="589" customWidth="1"/>
    <col min="15365" max="15365" width="12.25" style="589" customWidth="1"/>
    <col min="15366" max="15614" width="9" style="589"/>
    <col min="15615" max="15615" width="4.875" style="589" customWidth="1"/>
    <col min="15616" max="15616" width="30.625" style="589" customWidth="1"/>
    <col min="15617" max="15617" width="17" style="589" customWidth="1"/>
    <col min="15618" max="15618" width="13.5" style="589" customWidth="1"/>
    <col min="15619" max="15619" width="32.125" style="589" customWidth="1"/>
    <col min="15620" max="15620" width="15.5" style="589" customWidth="1"/>
    <col min="15621" max="15621" width="12.25" style="589" customWidth="1"/>
    <col min="15622" max="15870" width="9" style="589"/>
    <col min="15871" max="15871" width="4.875" style="589" customWidth="1"/>
    <col min="15872" max="15872" width="30.625" style="589" customWidth="1"/>
    <col min="15873" max="15873" width="17" style="589" customWidth="1"/>
    <col min="15874" max="15874" width="13.5" style="589" customWidth="1"/>
    <col min="15875" max="15875" width="32.125" style="589" customWidth="1"/>
    <col min="15876" max="15876" width="15.5" style="589" customWidth="1"/>
    <col min="15877" max="15877" width="12.25" style="589" customWidth="1"/>
    <col min="15878" max="16126" width="9" style="589"/>
    <col min="16127" max="16127" width="4.875" style="589" customWidth="1"/>
    <col min="16128" max="16128" width="30.625" style="589" customWidth="1"/>
    <col min="16129" max="16129" width="17" style="589" customWidth="1"/>
    <col min="16130" max="16130" width="13.5" style="589" customWidth="1"/>
    <col min="16131" max="16131" width="32.125" style="589" customWidth="1"/>
    <col min="16132" max="16132" width="15.5" style="589" customWidth="1"/>
    <col min="16133" max="16133" width="12.25" style="589" customWidth="1"/>
    <col min="16134" max="16384" width="9" style="589"/>
  </cols>
  <sheetData>
    <row r="1" ht="21" customHeight="1" spans="1:10">
      <c r="A1" s="567" t="s">
        <v>51</v>
      </c>
      <c r="B1" s="567"/>
      <c r="C1" s="567"/>
      <c r="D1" s="567"/>
      <c r="E1" s="567"/>
      <c r="F1" s="567"/>
      <c r="G1" s="591"/>
      <c r="H1" s="591"/>
      <c r="I1" s="619"/>
      <c r="J1" s="619"/>
    </row>
    <row r="2" ht="32.25" customHeight="1" spans="1:10">
      <c r="A2" s="592" t="s">
        <v>52</v>
      </c>
      <c r="B2" s="592"/>
      <c r="C2" s="592"/>
      <c r="D2" s="592"/>
      <c r="E2" s="592"/>
      <c r="F2" s="592"/>
      <c r="G2" s="592"/>
      <c r="H2" s="592"/>
      <c r="I2" s="592"/>
      <c r="J2" s="592"/>
    </row>
    <row r="3" customHeight="1" spans="1:10">
      <c r="A3" s="593"/>
      <c r="B3" s="593"/>
      <c r="C3" s="594"/>
      <c r="D3" s="593"/>
      <c r="E3" s="593"/>
      <c r="F3" s="593"/>
      <c r="G3" s="593"/>
      <c r="H3" s="595"/>
      <c r="I3" s="620" t="s">
        <v>53</v>
      </c>
      <c r="J3" s="620"/>
    </row>
    <row r="4" ht="37.5" spans="1:10">
      <c r="A4" s="596" t="s">
        <v>54</v>
      </c>
      <c r="B4" s="596" t="s">
        <v>55</v>
      </c>
      <c r="C4" s="597" t="s">
        <v>56</v>
      </c>
      <c r="D4" s="441" t="s">
        <v>57</v>
      </c>
      <c r="E4" s="441" t="s">
        <v>58</v>
      </c>
      <c r="F4" s="596" t="s">
        <v>59</v>
      </c>
      <c r="G4" s="596" t="s">
        <v>55</v>
      </c>
      <c r="H4" s="597" t="s">
        <v>56</v>
      </c>
      <c r="I4" s="441" t="s">
        <v>57</v>
      </c>
      <c r="J4" s="441" t="s">
        <v>58</v>
      </c>
    </row>
    <row r="5" ht="23.25" customHeight="1" spans="1:11">
      <c r="A5" s="596" t="s">
        <v>60</v>
      </c>
      <c r="B5" s="598">
        <f t="shared" ref="B5:I5" si="0">B6+B32</f>
        <v>1015795.25</v>
      </c>
      <c r="C5" s="598">
        <f t="shared" si="0"/>
        <v>1753948</v>
      </c>
      <c r="D5" s="598">
        <f t="shared" si="0"/>
        <v>1820393.2844</v>
      </c>
      <c r="E5" s="599">
        <f>D5/C5</f>
        <v>1.03788326928734</v>
      </c>
      <c r="F5" s="596" t="s">
        <v>60</v>
      </c>
      <c r="G5" s="600">
        <f t="shared" si="0"/>
        <v>1015795</v>
      </c>
      <c r="H5" s="600">
        <f t="shared" si="0"/>
        <v>1753948</v>
      </c>
      <c r="I5" s="600">
        <f t="shared" si="0"/>
        <v>1820393.2844</v>
      </c>
      <c r="J5" s="621">
        <f>I5/H5</f>
        <v>1.03788326928734</v>
      </c>
      <c r="K5" s="622"/>
    </row>
    <row r="6" ht="23.25" customHeight="1" spans="1:10">
      <c r="A6" s="601" t="s">
        <v>61</v>
      </c>
      <c r="B6" s="602">
        <f>B7+B21</f>
        <v>419582.25</v>
      </c>
      <c r="C6" s="602">
        <f>C7+C21</f>
        <v>401000</v>
      </c>
      <c r="D6" s="598">
        <f>D7+D21</f>
        <v>401574</v>
      </c>
      <c r="E6" s="599">
        <f t="shared" ref="E6:E37" si="1">D6/C6</f>
        <v>1.00143142144638</v>
      </c>
      <c r="F6" s="603" t="s">
        <v>62</v>
      </c>
      <c r="G6" s="600">
        <f t="shared" ref="G6:I6" si="2">SUM(G7:G31)</f>
        <v>900495</v>
      </c>
      <c r="H6" s="600">
        <f t="shared" si="2"/>
        <v>933648</v>
      </c>
      <c r="I6" s="600">
        <f t="shared" si="2"/>
        <v>920890.46</v>
      </c>
      <c r="J6" s="621">
        <f t="shared" ref="J5:J22" si="3">I6/H6</f>
        <v>0.986335813925591</v>
      </c>
    </row>
    <row r="7" ht="23.25" customHeight="1" spans="1:10">
      <c r="A7" s="604" t="s">
        <v>63</v>
      </c>
      <c r="B7" s="605">
        <f>SUM(B8:B20)</f>
        <v>347828.25</v>
      </c>
      <c r="C7" s="605">
        <f>SUM(C8:C20)</f>
        <v>316300</v>
      </c>
      <c r="D7" s="605">
        <f>SUM(D8:D20)</f>
        <v>312457</v>
      </c>
      <c r="E7" s="606">
        <f t="shared" si="1"/>
        <v>0.987850142269997</v>
      </c>
      <c r="F7" s="607" t="s">
        <v>64</v>
      </c>
      <c r="G7" s="608">
        <v>62828</v>
      </c>
      <c r="H7" s="608">
        <v>62828</v>
      </c>
      <c r="I7" s="608">
        <v>73980.88</v>
      </c>
      <c r="J7" s="623">
        <f t="shared" si="3"/>
        <v>1.17751448398803</v>
      </c>
    </row>
    <row r="8" ht="23.25" customHeight="1" spans="1:10">
      <c r="A8" s="604" t="s">
        <v>65</v>
      </c>
      <c r="B8" s="609">
        <v>63071.4</v>
      </c>
      <c r="C8" s="610">
        <v>65608</v>
      </c>
      <c r="D8" s="610">
        <v>66699</v>
      </c>
      <c r="E8" s="606">
        <f t="shared" si="1"/>
        <v>1.01662906962566</v>
      </c>
      <c r="F8" s="607" t="s">
        <v>66</v>
      </c>
      <c r="G8" s="608">
        <v>8</v>
      </c>
      <c r="H8" s="608">
        <v>8</v>
      </c>
      <c r="I8" s="608">
        <v>0</v>
      </c>
      <c r="J8" s="623">
        <f t="shared" si="3"/>
        <v>0</v>
      </c>
    </row>
    <row r="9" ht="23.25" customHeight="1" spans="1:10">
      <c r="A9" s="604" t="s">
        <v>67</v>
      </c>
      <c r="B9" s="609">
        <v>32957.4</v>
      </c>
      <c r="C9" s="610">
        <v>39793</v>
      </c>
      <c r="D9" s="610">
        <v>38191</v>
      </c>
      <c r="E9" s="606">
        <f t="shared" ref="E9:E26" si="4">D9/C9</f>
        <v>0.959741663106576</v>
      </c>
      <c r="F9" s="607" t="s">
        <v>68</v>
      </c>
      <c r="G9" s="608">
        <v>4600</v>
      </c>
      <c r="H9" s="608">
        <v>4600</v>
      </c>
      <c r="I9" s="608">
        <v>6427.58</v>
      </c>
      <c r="J9" s="623">
        <f t="shared" si="3"/>
        <v>1.3973</v>
      </c>
    </row>
    <row r="10" ht="23.25" customHeight="1" spans="1:10">
      <c r="A10" s="604" t="s">
        <v>69</v>
      </c>
      <c r="B10" s="609">
        <v>10332</v>
      </c>
      <c r="C10" s="610">
        <v>12715</v>
      </c>
      <c r="D10" s="610">
        <v>13488</v>
      </c>
      <c r="E10" s="606">
        <f t="shared" si="4"/>
        <v>1.06079433739678</v>
      </c>
      <c r="F10" s="607" t="s">
        <v>70</v>
      </c>
      <c r="G10" s="608">
        <v>70907</v>
      </c>
      <c r="H10" s="608">
        <v>70907</v>
      </c>
      <c r="I10" s="608">
        <v>83220.89</v>
      </c>
      <c r="J10" s="623">
        <f t="shared" si="3"/>
        <v>1.17366254389553</v>
      </c>
    </row>
    <row r="11" ht="23.25" customHeight="1" spans="1:10">
      <c r="A11" s="604" t="s">
        <v>71</v>
      </c>
      <c r="B11" s="609">
        <v>12138</v>
      </c>
      <c r="C11" s="610">
        <v>12971</v>
      </c>
      <c r="D11" s="610">
        <v>12824</v>
      </c>
      <c r="E11" s="606">
        <f t="shared" si="4"/>
        <v>0.988667026443605</v>
      </c>
      <c r="F11" s="607" t="s">
        <v>72</v>
      </c>
      <c r="G11" s="608">
        <v>247147</v>
      </c>
      <c r="H11" s="608">
        <v>249540</v>
      </c>
      <c r="I11" s="608">
        <v>226514.65</v>
      </c>
      <c r="J11" s="623">
        <f t="shared" si="3"/>
        <v>0.907728821030696</v>
      </c>
    </row>
    <row r="12" ht="23.25" customHeight="1" spans="1:10">
      <c r="A12" s="604" t="s">
        <v>73</v>
      </c>
      <c r="B12" s="609">
        <v>7243.95</v>
      </c>
      <c r="C12" s="610">
        <v>12156</v>
      </c>
      <c r="D12" s="610">
        <v>12976</v>
      </c>
      <c r="E12" s="606">
        <f t="shared" si="4"/>
        <v>1.06745640013162</v>
      </c>
      <c r="F12" s="607" t="s">
        <v>74</v>
      </c>
      <c r="G12" s="608">
        <v>3896</v>
      </c>
      <c r="H12" s="608">
        <v>3896</v>
      </c>
      <c r="I12" s="608">
        <v>8598.76</v>
      </c>
      <c r="J12" s="623">
        <f t="shared" si="3"/>
        <v>2.20707392197125</v>
      </c>
    </row>
    <row r="13" ht="23.25" customHeight="1" spans="1:10">
      <c r="A13" s="604" t="s">
        <v>75</v>
      </c>
      <c r="B13" s="609">
        <v>9685.2</v>
      </c>
      <c r="C13" s="610">
        <v>9028</v>
      </c>
      <c r="D13" s="610">
        <v>9921</v>
      </c>
      <c r="E13" s="606">
        <f t="shared" si="4"/>
        <v>1.09891448825875</v>
      </c>
      <c r="F13" s="607" t="s">
        <v>76</v>
      </c>
      <c r="G13" s="608">
        <v>10949</v>
      </c>
      <c r="H13" s="608">
        <v>10949</v>
      </c>
      <c r="I13" s="608">
        <v>15062.59</v>
      </c>
      <c r="J13" s="623">
        <f t="shared" si="3"/>
        <v>1.37570463055987</v>
      </c>
    </row>
    <row r="14" ht="23.25" customHeight="1" spans="1:10">
      <c r="A14" s="604" t="s">
        <v>77</v>
      </c>
      <c r="B14" s="609">
        <v>27300</v>
      </c>
      <c r="C14" s="610">
        <v>21466</v>
      </c>
      <c r="D14" s="610">
        <v>22136</v>
      </c>
      <c r="E14" s="606">
        <f t="shared" si="4"/>
        <v>1.03121214944563</v>
      </c>
      <c r="F14" s="607" t="s">
        <v>78</v>
      </c>
      <c r="G14" s="608">
        <v>109619</v>
      </c>
      <c r="H14" s="608">
        <v>152222</v>
      </c>
      <c r="I14" s="608">
        <v>148455.2</v>
      </c>
      <c r="J14" s="623">
        <f t="shared" si="3"/>
        <v>0.97525456241542</v>
      </c>
    </row>
    <row r="15" ht="23.25" customHeight="1" spans="1:10">
      <c r="A15" s="604" t="s">
        <v>79</v>
      </c>
      <c r="B15" s="609">
        <v>79864.05</v>
      </c>
      <c r="C15" s="610">
        <f>44232+8000</f>
        <v>52232</v>
      </c>
      <c r="D15" s="610">
        <v>38465</v>
      </c>
      <c r="E15" s="606">
        <f t="shared" si="4"/>
        <v>0.736425945780365</v>
      </c>
      <c r="F15" s="607" t="s">
        <v>80</v>
      </c>
      <c r="G15" s="608">
        <v>48226</v>
      </c>
      <c r="H15" s="608">
        <v>51541</v>
      </c>
      <c r="I15" s="608">
        <v>64675.35</v>
      </c>
      <c r="J15" s="623">
        <f t="shared" si="3"/>
        <v>1.25483304553656</v>
      </c>
    </row>
    <row r="16" ht="23.25" customHeight="1" spans="1:10">
      <c r="A16" s="607" t="s">
        <v>81</v>
      </c>
      <c r="B16" s="609">
        <v>66.15</v>
      </c>
      <c r="C16" s="610">
        <v>101</v>
      </c>
      <c r="D16" s="610">
        <v>117</v>
      </c>
      <c r="E16" s="606">
        <f t="shared" si="4"/>
        <v>1.15841584158416</v>
      </c>
      <c r="F16" s="607" t="s">
        <v>82</v>
      </c>
      <c r="G16" s="608">
        <v>15447</v>
      </c>
      <c r="H16" s="608">
        <v>15447</v>
      </c>
      <c r="I16" s="608">
        <v>19049.46</v>
      </c>
      <c r="J16" s="623">
        <f t="shared" si="3"/>
        <v>1.23321421635269</v>
      </c>
    </row>
    <row r="17" ht="23.25" customHeight="1" spans="1:10">
      <c r="A17" s="604" t="s">
        <v>83</v>
      </c>
      <c r="B17" s="609">
        <v>151.2</v>
      </c>
      <c r="C17" s="610">
        <v>186</v>
      </c>
      <c r="D17" s="610">
        <v>216</v>
      </c>
      <c r="E17" s="606">
        <f t="shared" si="4"/>
        <v>1.16129032258065</v>
      </c>
      <c r="F17" s="607" t="s">
        <v>84</v>
      </c>
      <c r="G17" s="608">
        <v>172500</v>
      </c>
      <c r="H17" s="608">
        <v>161613</v>
      </c>
      <c r="I17" s="608">
        <v>123814.75</v>
      </c>
      <c r="J17" s="623">
        <f t="shared" si="3"/>
        <v>0.766118752823102</v>
      </c>
    </row>
    <row r="18" ht="23.25" customHeight="1" spans="1:10">
      <c r="A18" s="604" t="s">
        <v>85</v>
      </c>
      <c r="B18" s="609">
        <v>97983.9</v>
      </c>
      <c r="C18" s="610">
        <v>89478</v>
      </c>
      <c r="D18" s="610">
        <v>96858</v>
      </c>
      <c r="E18" s="606">
        <f t="shared" si="4"/>
        <v>1.08247837457252</v>
      </c>
      <c r="F18" s="607" t="s">
        <v>86</v>
      </c>
      <c r="G18" s="608">
        <v>13813</v>
      </c>
      <c r="H18" s="608">
        <v>13813</v>
      </c>
      <c r="I18" s="608">
        <v>27456.35</v>
      </c>
      <c r="J18" s="623">
        <f t="shared" si="3"/>
        <v>1.98771809165279</v>
      </c>
    </row>
    <row r="19" ht="23.25" customHeight="1" spans="1:10">
      <c r="A19" s="604" t="s">
        <v>87</v>
      </c>
      <c r="B19" s="609">
        <v>7035</v>
      </c>
      <c r="C19" s="610">
        <v>391</v>
      </c>
      <c r="D19" s="610">
        <v>391</v>
      </c>
      <c r="E19" s="606">
        <f t="shared" si="4"/>
        <v>1</v>
      </c>
      <c r="F19" s="607" t="s">
        <v>88</v>
      </c>
      <c r="G19" s="608">
        <v>14249</v>
      </c>
      <c r="H19" s="608">
        <v>25979</v>
      </c>
      <c r="I19" s="608">
        <v>32691.85</v>
      </c>
      <c r="J19" s="623">
        <f t="shared" si="3"/>
        <v>1.2583952423111</v>
      </c>
    </row>
    <row r="20" ht="23.25" customHeight="1" spans="1:10">
      <c r="A20" s="604" t="s">
        <v>89</v>
      </c>
      <c r="B20" s="609">
        <v>0</v>
      </c>
      <c r="C20" s="610">
        <v>175</v>
      </c>
      <c r="D20" s="610">
        <v>175</v>
      </c>
      <c r="E20" s="606">
        <f t="shared" si="4"/>
        <v>1</v>
      </c>
      <c r="F20" s="611" t="s">
        <v>90</v>
      </c>
      <c r="G20" s="608">
        <v>10201</v>
      </c>
      <c r="H20" s="608">
        <v>10201</v>
      </c>
      <c r="I20" s="608">
        <v>15442.68</v>
      </c>
      <c r="J20" s="623">
        <f t="shared" si="3"/>
        <v>1.51383981962553</v>
      </c>
    </row>
    <row r="21" ht="23.25" customHeight="1" spans="1:10">
      <c r="A21" s="604" t="s">
        <v>91</v>
      </c>
      <c r="B21" s="605">
        <f>SUM(B22:B28)</f>
        <v>71754</v>
      </c>
      <c r="C21" s="605">
        <f>SUM(C22:C28)</f>
        <v>84700</v>
      </c>
      <c r="D21" s="605">
        <f>SUM(D22:D28)</f>
        <v>89117</v>
      </c>
      <c r="E21" s="606">
        <f t="shared" si="4"/>
        <v>1.05214876033058</v>
      </c>
      <c r="F21" s="607" t="s">
        <v>92</v>
      </c>
      <c r="G21" s="608">
        <v>1935</v>
      </c>
      <c r="H21" s="608">
        <v>1935</v>
      </c>
      <c r="I21" s="608">
        <v>4091.74</v>
      </c>
      <c r="J21" s="623">
        <f t="shared" si="3"/>
        <v>2.11459431524548</v>
      </c>
    </row>
    <row r="22" ht="23.25" customHeight="1" spans="1:10">
      <c r="A22" s="604" t="s">
        <v>93</v>
      </c>
      <c r="B22" s="609">
        <v>16821</v>
      </c>
      <c r="C22" s="610">
        <v>16821</v>
      </c>
      <c r="D22" s="610">
        <v>12967</v>
      </c>
      <c r="E22" s="606">
        <f t="shared" si="4"/>
        <v>0.770881636050175</v>
      </c>
      <c r="F22" s="607" t="s">
        <v>94</v>
      </c>
      <c r="G22" s="608">
        <v>81</v>
      </c>
      <c r="H22" s="608">
        <v>81</v>
      </c>
      <c r="I22" s="608">
        <v>70</v>
      </c>
      <c r="J22" s="623">
        <f t="shared" si="3"/>
        <v>0.864197530864197</v>
      </c>
    </row>
    <row r="23" ht="23.25" customHeight="1" spans="1:10">
      <c r="A23" s="604" t="s">
        <v>95</v>
      </c>
      <c r="B23" s="609">
        <v>863</v>
      </c>
      <c r="C23" s="610">
        <v>863</v>
      </c>
      <c r="D23" s="610">
        <v>838</v>
      </c>
      <c r="E23" s="606">
        <f t="shared" si="4"/>
        <v>0.971031286210892</v>
      </c>
      <c r="F23" s="607" t="s">
        <v>96</v>
      </c>
      <c r="G23" s="608"/>
      <c r="H23" s="608"/>
      <c r="I23" s="608"/>
      <c r="J23" s="623"/>
    </row>
    <row r="24" ht="23.25" customHeight="1" spans="1:10">
      <c r="A24" s="604" t="s">
        <v>97</v>
      </c>
      <c r="B24" s="609">
        <v>10822</v>
      </c>
      <c r="C24" s="610">
        <v>8961</v>
      </c>
      <c r="D24" s="610">
        <v>11199</v>
      </c>
      <c r="E24" s="606">
        <f t="shared" si="4"/>
        <v>1.24974891195179</v>
      </c>
      <c r="F24" s="607" t="s">
        <v>98</v>
      </c>
      <c r="G24" s="608">
        <v>3146</v>
      </c>
      <c r="H24" s="608">
        <v>3146</v>
      </c>
      <c r="I24" s="608">
        <v>5918.65</v>
      </c>
      <c r="J24" s="623">
        <f t="shared" ref="J24:J28" si="5">I24/H24</f>
        <v>1.88132549268913</v>
      </c>
    </row>
    <row r="25" ht="23.25" customHeight="1" spans="1:10">
      <c r="A25" s="607" t="s">
        <v>99</v>
      </c>
      <c r="B25" s="609">
        <v>34472</v>
      </c>
      <c r="C25" s="610">
        <f>44646+12235</f>
        <v>56881</v>
      </c>
      <c r="D25" s="610">
        <v>62427</v>
      </c>
      <c r="E25" s="606">
        <f t="shared" si="4"/>
        <v>1.0975018020077</v>
      </c>
      <c r="F25" s="607" t="s">
        <v>100</v>
      </c>
      <c r="G25" s="608">
        <v>34879</v>
      </c>
      <c r="H25" s="608">
        <v>34879</v>
      </c>
      <c r="I25" s="608">
        <v>37547.6</v>
      </c>
      <c r="J25" s="623">
        <f t="shared" si="5"/>
        <v>1.07651022104992</v>
      </c>
    </row>
    <row r="26" ht="23.25" customHeight="1" spans="1:10">
      <c r="A26" s="607" t="s">
        <v>101</v>
      </c>
      <c r="B26" s="609">
        <v>8776</v>
      </c>
      <c r="C26" s="610">
        <v>1174</v>
      </c>
      <c r="D26" s="610">
        <v>1581</v>
      </c>
      <c r="E26" s="606">
        <f t="shared" si="4"/>
        <v>1.34667802385009</v>
      </c>
      <c r="F26" s="607" t="s">
        <v>102</v>
      </c>
      <c r="G26" s="608">
        <v>1137</v>
      </c>
      <c r="H26" s="608">
        <v>1137</v>
      </c>
      <c r="I26" s="608">
        <v>691.97</v>
      </c>
      <c r="J26" s="623">
        <f t="shared" si="5"/>
        <v>0.608592788038698</v>
      </c>
    </row>
    <row r="27" ht="23.25" customHeight="1" spans="1:10">
      <c r="A27" s="607" t="s">
        <v>103</v>
      </c>
      <c r="B27" s="605"/>
      <c r="C27" s="605"/>
      <c r="D27" s="605"/>
      <c r="E27" s="599"/>
      <c r="F27" s="607" t="s">
        <v>104</v>
      </c>
      <c r="G27" s="608">
        <v>18456</v>
      </c>
      <c r="H27" s="608">
        <v>18456</v>
      </c>
      <c r="I27" s="608">
        <v>12924.55</v>
      </c>
      <c r="J27" s="623">
        <f t="shared" si="5"/>
        <v>0.700289878630256</v>
      </c>
    </row>
    <row r="28" ht="23.25" customHeight="1" spans="1:10">
      <c r="A28" s="607" t="s">
        <v>105</v>
      </c>
      <c r="B28" s="605"/>
      <c r="C28" s="605"/>
      <c r="D28" s="605">
        <v>105</v>
      </c>
      <c r="E28" s="599"/>
      <c r="F28" s="607" t="s">
        <v>106</v>
      </c>
      <c r="G28" s="608">
        <f>40154+317</f>
        <v>40471</v>
      </c>
      <c r="H28" s="608">
        <f>40154+316</f>
        <v>40470</v>
      </c>
      <c r="I28" s="608">
        <v>2500.14</v>
      </c>
      <c r="J28" s="623">
        <f t="shared" si="5"/>
        <v>0.0617776130467013</v>
      </c>
    </row>
    <row r="29" ht="23.25" customHeight="1" spans="1:10">
      <c r="A29" s="612"/>
      <c r="B29" s="612"/>
      <c r="C29" s="612"/>
      <c r="D29" s="612"/>
      <c r="E29" s="612"/>
      <c r="F29" s="613" t="s">
        <v>107</v>
      </c>
      <c r="G29" s="614"/>
      <c r="H29" s="614"/>
      <c r="I29" s="614">
        <v>11752.57</v>
      </c>
      <c r="J29" s="623"/>
    </row>
    <row r="30" ht="23.25" customHeight="1" spans="1:10">
      <c r="A30" s="612"/>
      <c r="B30" s="615"/>
      <c r="C30" s="615"/>
      <c r="D30" s="615"/>
      <c r="E30" s="599"/>
      <c r="F30" s="613" t="s">
        <v>108</v>
      </c>
      <c r="G30" s="614"/>
      <c r="H30" s="614"/>
      <c r="I30" s="614">
        <v>2.25</v>
      </c>
      <c r="J30" s="623"/>
    </row>
    <row r="31" ht="23.25" customHeight="1" spans="1:10">
      <c r="A31" s="612"/>
      <c r="B31" s="615"/>
      <c r="C31" s="615"/>
      <c r="D31" s="615"/>
      <c r="E31" s="599"/>
      <c r="F31" s="607" t="s">
        <v>109</v>
      </c>
      <c r="G31" s="608">
        <v>16000</v>
      </c>
      <c r="H31" s="608">
        <v>0</v>
      </c>
      <c r="I31" s="608">
        <v>0</v>
      </c>
      <c r="J31" s="623"/>
    </row>
    <row r="32" ht="23.25" customHeight="1" spans="1:10">
      <c r="A32" s="601" t="s">
        <v>110</v>
      </c>
      <c r="B32" s="598">
        <f>SUM(B33:B37)</f>
        <v>596213</v>
      </c>
      <c r="C32" s="598">
        <f>SUM(C33:C37)</f>
        <v>1352948</v>
      </c>
      <c r="D32" s="598">
        <f>SUM(D33:D37)</f>
        <v>1418819.2844</v>
      </c>
      <c r="E32" s="599">
        <f t="shared" si="1"/>
        <v>1.0486872255253</v>
      </c>
      <c r="F32" s="601" t="s">
        <v>111</v>
      </c>
      <c r="G32" s="600">
        <f t="shared" ref="G32:I32" si="6">SUM(G33:G36)</f>
        <v>115300</v>
      </c>
      <c r="H32" s="600">
        <f t="shared" si="6"/>
        <v>820300</v>
      </c>
      <c r="I32" s="600">
        <f t="shared" si="6"/>
        <v>899502.8244</v>
      </c>
      <c r="J32" s="621">
        <f t="shared" ref="J32:J34" si="7">I32/H32</f>
        <v>1.09655348579788</v>
      </c>
    </row>
    <row r="33" ht="23.25" customHeight="1" spans="1:10">
      <c r="A33" s="616" t="s">
        <v>112</v>
      </c>
      <c r="B33" s="609">
        <v>342102</v>
      </c>
      <c r="C33" s="610">
        <v>313500</v>
      </c>
      <c r="D33" s="610">
        <v>328334.3303</v>
      </c>
      <c r="E33" s="606">
        <f t="shared" si="1"/>
        <v>1.04731843795853</v>
      </c>
      <c r="F33" s="616" t="s">
        <v>113</v>
      </c>
      <c r="G33" s="608">
        <v>52000</v>
      </c>
      <c r="H33" s="608">
        <v>80000</v>
      </c>
      <c r="I33" s="608">
        <v>72820.8244</v>
      </c>
      <c r="J33" s="623">
        <f t="shared" si="7"/>
        <v>0.910260305</v>
      </c>
    </row>
    <row r="34" ht="23.25" customHeight="1" spans="1:10">
      <c r="A34" s="616" t="s">
        <v>114</v>
      </c>
      <c r="B34" s="605">
        <v>0</v>
      </c>
      <c r="C34" s="610">
        <v>10292</v>
      </c>
      <c r="D34" s="610">
        <v>10292</v>
      </c>
      <c r="E34" s="606">
        <f t="shared" si="1"/>
        <v>1</v>
      </c>
      <c r="F34" s="616" t="s">
        <v>115</v>
      </c>
      <c r="G34" s="608">
        <v>63300</v>
      </c>
      <c r="H34" s="608">
        <v>740300</v>
      </c>
      <c r="I34" s="608">
        <v>743305</v>
      </c>
      <c r="J34" s="623">
        <f t="shared" si="7"/>
        <v>1.0040591652033</v>
      </c>
    </row>
    <row r="35" ht="23.25" customHeight="1" spans="1:10">
      <c r="A35" s="616" t="s">
        <v>116</v>
      </c>
      <c r="B35" s="605">
        <v>122634</v>
      </c>
      <c r="C35" s="605">
        <v>220679</v>
      </c>
      <c r="D35" s="605">
        <f>272031.9541-316</f>
        <v>271715.9541</v>
      </c>
      <c r="E35" s="606">
        <f t="shared" si="1"/>
        <v>1.23127236438447</v>
      </c>
      <c r="F35" s="616" t="s">
        <v>117</v>
      </c>
      <c r="G35" s="616"/>
      <c r="H35" s="616"/>
      <c r="I35" s="624">
        <f>503+71</f>
        <v>574</v>
      </c>
      <c r="J35" s="623"/>
    </row>
    <row r="36" ht="23.25" customHeight="1" spans="1:10">
      <c r="A36" s="616" t="s">
        <v>118</v>
      </c>
      <c r="B36" s="609">
        <v>63300</v>
      </c>
      <c r="C36" s="605">
        <v>740300</v>
      </c>
      <c r="D36" s="605">
        <v>740300</v>
      </c>
      <c r="E36" s="606">
        <f t="shared" si="1"/>
        <v>1</v>
      </c>
      <c r="F36" s="616" t="s">
        <v>119</v>
      </c>
      <c r="G36" s="616"/>
      <c r="H36" s="616"/>
      <c r="I36" s="624">
        <v>82803</v>
      </c>
      <c r="J36" s="623"/>
    </row>
    <row r="37" ht="23.25" customHeight="1" spans="1:12">
      <c r="A37" s="616" t="s">
        <v>120</v>
      </c>
      <c r="B37" s="605">
        <v>68177</v>
      </c>
      <c r="C37" s="605">
        <v>68177</v>
      </c>
      <c r="D37" s="605">
        <v>68177</v>
      </c>
      <c r="E37" s="606">
        <f t="shared" si="1"/>
        <v>1</v>
      </c>
      <c r="F37" s="616"/>
      <c r="G37" s="616"/>
      <c r="H37" s="616"/>
      <c r="I37" s="624"/>
      <c r="J37" s="623"/>
      <c r="L37" s="622"/>
    </row>
    <row r="38" ht="65.25" customHeight="1" spans="1:10">
      <c r="A38" s="617" t="s">
        <v>121</v>
      </c>
      <c r="B38" s="617"/>
      <c r="C38" s="617"/>
      <c r="D38" s="617"/>
      <c r="E38" s="617"/>
      <c r="F38" s="617"/>
      <c r="G38" s="617"/>
      <c r="H38" s="617"/>
      <c r="I38" s="617"/>
      <c r="J38" s="617"/>
    </row>
    <row r="40" customHeight="1" spans="9:9">
      <c r="I40" s="622"/>
    </row>
    <row r="41" customHeight="1" spans="7:7">
      <c r="G41" s="618"/>
    </row>
  </sheetData>
  <protectedRanges>
    <protectedRange sqref="B8" name="区域1" securityDescriptor=""/>
    <protectedRange sqref="B9" name="区域1_1" securityDescriptor=""/>
    <protectedRange sqref="B10" name="区域1_2" securityDescriptor=""/>
    <protectedRange sqref="B16" name="区域1_3" securityDescriptor=""/>
    <protectedRange sqref="B11" name="区域1_4" securityDescriptor=""/>
    <protectedRange sqref="B12" name="区域1_5" securityDescriptor=""/>
    <protectedRange sqref="B13" name="区域1_6" securityDescriptor=""/>
    <protectedRange sqref="B14" name="区域1_7" securityDescriptor=""/>
    <protectedRange sqref="B15" name="区域1_8" securityDescriptor=""/>
    <protectedRange sqref="B19:B20" name="区域1_9" securityDescriptor=""/>
    <protectedRange sqref="B18" name="区域1_10" securityDescriptor=""/>
    <protectedRange sqref="B17" name="区域1_11" securityDescriptor=""/>
    <protectedRange sqref="B22" name="区域1_12" securityDescriptor=""/>
    <protectedRange sqref="B23" name="区域1_13" securityDescriptor=""/>
    <protectedRange sqref="B24" name="区域1_14" securityDescriptor=""/>
    <protectedRange sqref="B25" name="区域1_15" securityDescriptor=""/>
    <protectedRange sqref="B26" name="区域1_16" securityDescriptor=""/>
    <protectedRange sqref="B33" name="区域1_17" securityDescriptor=""/>
    <protectedRange sqref="B36" name="区域1_18" securityDescriptor=""/>
  </protectedRanges>
  <mergeCells count="3">
    <mergeCell ref="A2:J2"/>
    <mergeCell ref="I3:J3"/>
    <mergeCell ref="A38:J38"/>
  </mergeCells>
  <printOptions horizontalCentered="1"/>
  <pageMargins left="0.16875" right="0.16875" top="0.459027777777778" bottom="0.349305555555556" header="0.313888888888889" footer="0.2"/>
  <pageSetup paperSize="9" scale="64" orientation="landscape" errors="blank"/>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14"/>
  <sheetViews>
    <sheetView showGridLines="0" showZeros="0" workbookViewId="0">
      <selection activeCell="H20" sqref="H20"/>
    </sheetView>
  </sheetViews>
  <sheetFormatPr defaultColWidth="9.125" defaultRowHeight="15.75" outlineLevelCol="4"/>
  <cols>
    <col min="1" max="1" width="35.625" style="189" customWidth="1"/>
    <col min="2" max="5" width="20.625" style="105" customWidth="1"/>
    <col min="6" max="244" width="9.125" style="189"/>
    <col min="245" max="245" width="30.125" style="189" customWidth="1"/>
    <col min="246" max="248" width="16.625" style="189" customWidth="1"/>
    <col min="249" max="249" width="30.125" style="189" customWidth="1"/>
    <col min="250" max="252" width="18" style="189" customWidth="1"/>
    <col min="253" max="257" width="9.125" style="189" hidden="1" customWidth="1"/>
    <col min="258" max="500" width="9.125" style="189"/>
    <col min="501" max="501" width="30.125" style="189" customWidth="1"/>
    <col min="502" max="504" width="16.625" style="189" customWidth="1"/>
    <col min="505" max="505" width="30.125" style="189" customWidth="1"/>
    <col min="506" max="508" width="18" style="189" customWidth="1"/>
    <col min="509" max="513" width="9.125" style="189" hidden="1" customWidth="1"/>
    <col min="514" max="756" width="9.125" style="189"/>
    <col min="757" max="757" width="30.125" style="189" customWidth="1"/>
    <col min="758" max="760" width="16.625" style="189" customWidth="1"/>
    <col min="761" max="761" width="30.125" style="189" customWidth="1"/>
    <col min="762" max="764" width="18" style="189" customWidth="1"/>
    <col min="765" max="769" width="9.125" style="189" hidden="1" customWidth="1"/>
    <col min="770" max="1012" width="9.125" style="189"/>
    <col min="1013" max="1013" width="30.125" style="189" customWidth="1"/>
    <col min="1014" max="1016" width="16.625" style="189" customWidth="1"/>
    <col min="1017" max="1017" width="30.125" style="189" customWidth="1"/>
    <col min="1018" max="1020" width="18" style="189" customWidth="1"/>
    <col min="1021" max="1025" width="9.125" style="189" hidden="1" customWidth="1"/>
    <col min="1026" max="1268" width="9.125" style="189"/>
    <col min="1269" max="1269" width="30.125" style="189" customWidth="1"/>
    <col min="1270" max="1272" width="16.625" style="189" customWidth="1"/>
    <col min="1273" max="1273" width="30.125" style="189" customWidth="1"/>
    <col min="1274" max="1276" width="18" style="189" customWidth="1"/>
    <col min="1277" max="1281" width="9.125" style="189" hidden="1" customWidth="1"/>
    <col min="1282" max="1524" width="9.125" style="189"/>
    <col min="1525" max="1525" width="30.125" style="189" customWidth="1"/>
    <col min="1526" max="1528" width="16.625" style="189" customWidth="1"/>
    <col min="1529" max="1529" width="30.125" style="189" customWidth="1"/>
    <col min="1530" max="1532" width="18" style="189" customWidth="1"/>
    <col min="1533" max="1537" width="9.125" style="189" hidden="1" customWidth="1"/>
    <col min="1538" max="1780" width="9.125" style="189"/>
    <col min="1781" max="1781" width="30.125" style="189" customWidth="1"/>
    <col min="1782" max="1784" width="16.625" style="189" customWidth="1"/>
    <col min="1785" max="1785" width="30.125" style="189" customWidth="1"/>
    <col min="1786" max="1788" width="18" style="189" customWidth="1"/>
    <col min="1789" max="1793" width="9.125" style="189" hidden="1" customWidth="1"/>
    <col min="1794" max="2036" width="9.125" style="189"/>
    <col min="2037" max="2037" width="30.125" style="189" customWidth="1"/>
    <col min="2038" max="2040" width="16.625" style="189" customWidth="1"/>
    <col min="2041" max="2041" width="30.125" style="189" customWidth="1"/>
    <col min="2042" max="2044" width="18" style="189" customWidth="1"/>
    <col min="2045" max="2049" width="9.125" style="189" hidden="1" customWidth="1"/>
    <col min="2050" max="2292" width="9.125" style="189"/>
    <col min="2293" max="2293" width="30.125" style="189" customWidth="1"/>
    <col min="2294" max="2296" width="16.625" style="189" customWidth="1"/>
    <col min="2297" max="2297" width="30.125" style="189" customWidth="1"/>
    <col min="2298" max="2300" width="18" style="189" customWidth="1"/>
    <col min="2301" max="2305" width="9.125" style="189" hidden="1" customWidth="1"/>
    <col min="2306" max="2548" width="9.125" style="189"/>
    <col min="2549" max="2549" width="30.125" style="189" customWidth="1"/>
    <col min="2550" max="2552" width="16.625" style="189" customWidth="1"/>
    <col min="2553" max="2553" width="30.125" style="189" customWidth="1"/>
    <col min="2554" max="2556" width="18" style="189" customWidth="1"/>
    <col min="2557" max="2561" width="9.125" style="189" hidden="1" customWidth="1"/>
    <col min="2562" max="2804" width="9.125" style="189"/>
    <col min="2805" max="2805" width="30.125" style="189" customWidth="1"/>
    <col min="2806" max="2808" width="16.625" style="189" customWidth="1"/>
    <col min="2809" max="2809" width="30.125" style="189" customWidth="1"/>
    <col min="2810" max="2812" width="18" style="189" customWidth="1"/>
    <col min="2813" max="2817" width="9.125" style="189" hidden="1" customWidth="1"/>
    <col min="2818" max="3060" width="9.125" style="189"/>
    <col min="3061" max="3061" width="30.125" style="189" customWidth="1"/>
    <col min="3062" max="3064" width="16.625" style="189" customWidth="1"/>
    <col min="3065" max="3065" width="30.125" style="189" customWidth="1"/>
    <col min="3066" max="3068" width="18" style="189" customWidth="1"/>
    <col min="3069" max="3073" width="9.125" style="189" hidden="1" customWidth="1"/>
    <col min="3074" max="3316" width="9.125" style="189"/>
    <col min="3317" max="3317" width="30.125" style="189" customWidth="1"/>
    <col min="3318" max="3320" width="16.625" style="189" customWidth="1"/>
    <col min="3321" max="3321" width="30.125" style="189" customWidth="1"/>
    <col min="3322" max="3324" width="18" style="189" customWidth="1"/>
    <col min="3325" max="3329" width="9.125" style="189" hidden="1" customWidth="1"/>
    <col min="3330" max="3572" width="9.125" style="189"/>
    <col min="3573" max="3573" width="30.125" style="189" customWidth="1"/>
    <col min="3574" max="3576" width="16.625" style="189" customWidth="1"/>
    <col min="3577" max="3577" width="30.125" style="189" customWidth="1"/>
    <col min="3578" max="3580" width="18" style="189" customWidth="1"/>
    <col min="3581" max="3585" width="9.125" style="189" hidden="1" customWidth="1"/>
    <col min="3586" max="3828" width="9.125" style="189"/>
    <col min="3829" max="3829" width="30.125" style="189" customWidth="1"/>
    <col min="3830" max="3832" width="16.625" style="189" customWidth="1"/>
    <col min="3833" max="3833" width="30.125" style="189" customWidth="1"/>
    <col min="3834" max="3836" width="18" style="189" customWidth="1"/>
    <col min="3837" max="3841" width="9.125" style="189" hidden="1" customWidth="1"/>
    <col min="3842" max="4084" width="9.125" style="189"/>
    <col min="4085" max="4085" width="30.125" style="189" customWidth="1"/>
    <col min="4086" max="4088" width="16.625" style="189" customWidth="1"/>
    <col min="4089" max="4089" width="30.125" style="189" customWidth="1"/>
    <col min="4090" max="4092" width="18" style="189" customWidth="1"/>
    <col min="4093" max="4097" width="9.125" style="189" hidden="1" customWidth="1"/>
    <col min="4098" max="4340" width="9.125" style="189"/>
    <col min="4341" max="4341" width="30.125" style="189" customWidth="1"/>
    <col min="4342" max="4344" width="16.625" style="189" customWidth="1"/>
    <col min="4345" max="4345" width="30.125" style="189" customWidth="1"/>
    <col min="4346" max="4348" width="18" style="189" customWidth="1"/>
    <col min="4349" max="4353" width="9.125" style="189" hidden="1" customWidth="1"/>
    <col min="4354" max="4596" width="9.125" style="189"/>
    <col min="4597" max="4597" width="30.125" style="189" customWidth="1"/>
    <col min="4598" max="4600" width="16.625" style="189" customWidth="1"/>
    <col min="4601" max="4601" width="30.125" style="189" customWidth="1"/>
    <col min="4602" max="4604" width="18" style="189" customWidth="1"/>
    <col min="4605" max="4609" width="9.125" style="189" hidden="1" customWidth="1"/>
    <col min="4610" max="4852" width="9.125" style="189"/>
    <col min="4853" max="4853" width="30.125" style="189" customWidth="1"/>
    <col min="4854" max="4856" width="16.625" style="189" customWidth="1"/>
    <col min="4857" max="4857" width="30.125" style="189" customWidth="1"/>
    <col min="4858" max="4860" width="18" style="189" customWidth="1"/>
    <col min="4861" max="4865" width="9.125" style="189" hidden="1" customWidth="1"/>
    <col min="4866" max="5108" width="9.125" style="189"/>
    <col min="5109" max="5109" width="30.125" style="189" customWidth="1"/>
    <col min="5110" max="5112" width="16.625" style="189" customWidth="1"/>
    <col min="5113" max="5113" width="30.125" style="189" customWidth="1"/>
    <col min="5114" max="5116" width="18" style="189" customWidth="1"/>
    <col min="5117" max="5121" width="9.125" style="189" hidden="1" customWidth="1"/>
    <col min="5122" max="5364" width="9.125" style="189"/>
    <col min="5365" max="5365" width="30.125" style="189" customWidth="1"/>
    <col min="5366" max="5368" width="16.625" style="189" customWidth="1"/>
    <col min="5369" max="5369" width="30.125" style="189" customWidth="1"/>
    <col min="5370" max="5372" width="18" style="189" customWidth="1"/>
    <col min="5373" max="5377" width="9.125" style="189" hidden="1" customWidth="1"/>
    <col min="5378" max="5620" width="9.125" style="189"/>
    <col min="5621" max="5621" width="30.125" style="189" customWidth="1"/>
    <col min="5622" max="5624" width="16.625" style="189" customWidth="1"/>
    <col min="5625" max="5625" width="30.125" style="189" customWidth="1"/>
    <col min="5626" max="5628" width="18" style="189" customWidth="1"/>
    <col min="5629" max="5633" width="9.125" style="189" hidden="1" customWidth="1"/>
    <col min="5634" max="5876" width="9.125" style="189"/>
    <col min="5877" max="5877" width="30.125" style="189" customWidth="1"/>
    <col min="5878" max="5880" width="16.625" style="189" customWidth="1"/>
    <col min="5881" max="5881" width="30.125" style="189" customWidth="1"/>
    <col min="5882" max="5884" width="18" style="189" customWidth="1"/>
    <col min="5885" max="5889" width="9.125" style="189" hidden="1" customWidth="1"/>
    <col min="5890" max="6132" width="9.125" style="189"/>
    <col min="6133" max="6133" width="30.125" style="189" customWidth="1"/>
    <col min="6134" max="6136" width="16.625" style="189" customWidth="1"/>
    <col min="6137" max="6137" width="30.125" style="189" customWidth="1"/>
    <col min="6138" max="6140" width="18" style="189" customWidth="1"/>
    <col min="6141" max="6145" width="9.125" style="189" hidden="1" customWidth="1"/>
    <col min="6146" max="6388" width="9.125" style="189"/>
    <col min="6389" max="6389" width="30.125" style="189" customWidth="1"/>
    <col min="6390" max="6392" width="16.625" style="189" customWidth="1"/>
    <col min="6393" max="6393" width="30.125" style="189" customWidth="1"/>
    <col min="6394" max="6396" width="18" style="189" customWidth="1"/>
    <col min="6397" max="6401" width="9.125" style="189" hidden="1" customWidth="1"/>
    <col min="6402" max="6644" width="9.125" style="189"/>
    <col min="6645" max="6645" width="30.125" style="189" customWidth="1"/>
    <col min="6646" max="6648" width="16.625" style="189" customWidth="1"/>
    <col min="6649" max="6649" width="30.125" style="189" customWidth="1"/>
    <col min="6650" max="6652" width="18" style="189" customWidth="1"/>
    <col min="6653" max="6657" width="9.125" style="189" hidden="1" customWidth="1"/>
    <col min="6658" max="6900" width="9.125" style="189"/>
    <col min="6901" max="6901" width="30.125" style="189" customWidth="1"/>
    <col min="6902" max="6904" width="16.625" style="189" customWidth="1"/>
    <col min="6905" max="6905" width="30.125" style="189" customWidth="1"/>
    <col min="6906" max="6908" width="18" style="189" customWidth="1"/>
    <col min="6909" max="6913" width="9.125" style="189" hidden="1" customWidth="1"/>
    <col min="6914" max="7156" width="9.125" style="189"/>
    <col min="7157" max="7157" width="30.125" style="189" customWidth="1"/>
    <col min="7158" max="7160" width="16.625" style="189" customWidth="1"/>
    <col min="7161" max="7161" width="30.125" style="189" customWidth="1"/>
    <col min="7162" max="7164" width="18" style="189" customWidth="1"/>
    <col min="7165" max="7169" width="9.125" style="189" hidden="1" customWidth="1"/>
    <col min="7170" max="7412" width="9.125" style="189"/>
    <col min="7413" max="7413" width="30.125" style="189" customWidth="1"/>
    <col min="7414" max="7416" width="16.625" style="189" customWidth="1"/>
    <col min="7417" max="7417" width="30.125" style="189" customWidth="1"/>
    <col min="7418" max="7420" width="18" style="189" customWidth="1"/>
    <col min="7421" max="7425" width="9.125" style="189" hidden="1" customWidth="1"/>
    <col min="7426" max="7668" width="9.125" style="189"/>
    <col min="7669" max="7669" width="30.125" style="189" customWidth="1"/>
    <col min="7670" max="7672" width="16.625" style="189" customWidth="1"/>
    <col min="7673" max="7673" width="30.125" style="189" customWidth="1"/>
    <col min="7674" max="7676" width="18" style="189" customWidth="1"/>
    <col min="7677" max="7681" width="9.125" style="189" hidden="1" customWidth="1"/>
    <col min="7682" max="7924" width="9.125" style="189"/>
    <col min="7925" max="7925" width="30.125" style="189" customWidth="1"/>
    <col min="7926" max="7928" width="16.625" style="189" customWidth="1"/>
    <col min="7929" max="7929" width="30.125" style="189" customWidth="1"/>
    <col min="7930" max="7932" width="18" style="189" customWidth="1"/>
    <col min="7933" max="7937" width="9.125" style="189" hidden="1" customWidth="1"/>
    <col min="7938" max="8180" width="9.125" style="189"/>
    <col min="8181" max="8181" width="30.125" style="189" customWidth="1"/>
    <col min="8182" max="8184" width="16.625" style="189" customWidth="1"/>
    <col min="8185" max="8185" width="30.125" style="189" customWidth="1"/>
    <col min="8186" max="8188" width="18" style="189" customWidth="1"/>
    <col min="8189" max="8193" width="9.125" style="189" hidden="1" customWidth="1"/>
    <col min="8194" max="8436" width="9.125" style="189"/>
    <col min="8437" max="8437" width="30.125" style="189" customWidth="1"/>
    <col min="8438" max="8440" width="16.625" style="189" customWidth="1"/>
    <col min="8441" max="8441" width="30.125" style="189" customWidth="1"/>
    <col min="8442" max="8444" width="18" style="189" customWidth="1"/>
    <col min="8445" max="8449" width="9.125" style="189" hidden="1" customWidth="1"/>
    <col min="8450" max="8692" width="9.125" style="189"/>
    <col min="8693" max="8693" width="30.125" style="189" customWidth="1"/>
    <col min="8694" max="8696" width="16.625" style="189" customWidth="1"/>
    <col min="8697" max="8697" width="30.125" style="189" customWidth="1"/>
    <col min="8698" max="8700" width="18" style="189" customWidth="1"/>
    <col min="8701" max="8705" width="9.125" style="189" hidden="1" customWidth="1"/>
    <col min="8706" max="8948" width="9.125" style="189"/>
    <col min="8949" max="8949" width="30.125" style="189" customWidth="1"/>
    <col min="8950" max="8952" width="16.625" style="189" customWidth="1"/>
    <col min="8953" max="8953" width="30.125" style="189" customWidth="1"/>
    <col min="8954" max="8956" width="18" style="189" customWidth="1"/>
    <col min="8957" max="8961" width="9.125" style="189" hidden="1" customWidth="1"/>
    <col min="8962" max="9204" width="9.125" style="189"/>
    <col min="9205" max="9205" width="30.125" style="189" customWidth="1"/>
    <col min="9206" max="9208" width="16.625" style="189" customWidth="1"/>
    <col min="9209" max="9209" width="30.125" style="189" customWidth="1"/>
    <col min="9210" max="9212" width="18" style="189" customWidth="1"/>
    <col min="9213" max="9217" width="9.125" style="189" hidden="1" customWidth="1"/>
    <col min="9218" max="9460" width="9.125" style="189"/>
    <col min="9461" max="9461" width="30.125" style="189" customWidth="1"/>
    <col min="9462" max="9464" width="16.625" style="189" customWidth="1"/>
    <col min="9465" max="9465" width="30.125" style="189" customWidth="1"/>
    <col min="9466" max="9468" width="18" style="189" customWidth="1"/>
    <col min="9469" max="9473" width="9.125" style="189" hidden="1" customWidth="1"/>
    <col min="9474" max="9716" width="9.125" style="189"/>
    <col min="9717" max="9717" width="30.125" style="189" customWidth="1"/>
    <col min="9718" max="9720" width="16.625" style="189" customWidth="1"/>
    <col min="9721" max="9721" width="30.125" style="189" customWidth="1"/>
    <col min="9722" max="9724" width="18" style="189" customWidth="1"/>
    <col min="9725" max="9729" width="9.125" style="189" hidden="1" customWidth="1"/>
    <col min="9730" max="9972" width="9.125" style="189"/>
    <col min="9973" max="9973" width="30.125" style="189" customWidth="1"/>
    <col min="9974" max="9976" width="16.625" style="189" customWidth="1"/>
    <col min="9977" max="9977" width="30.125" style="189" customWidth="1"/>
    <col min="9978" max="9980" width="18" style="189" customWidth="1"/>
    <col min="9981" max="9985" width="9.125" style="189" hidden="1" customWidth="1"/>
    <col min="9986" max="10228" width="9.125" style="189"/>
    <col min="10229" max="10229" width="30.125" style="189" customWidth="1"/>
    <col min="10230" max="10232" width="16.625" style="189" customWidth="1"/>
    <col min="10233" max="10233" width="30.125" style="189" customWidth="1"/>
    <col min="10234" max="10236" width="18" style="189" customWidth="1"/>
    <col min="10237" max="10241" width="9.125" style="189" hidden="1" customWidth="1"/>
    <col min="10242" max="10484" width="9.125" style="189"/>
    <col min="10485" max="10485" width="30.125" style="189" customWidth="1"/>
    <col min="10486" max="10488" width="16.625" style="189" customWidth="1"/>
    <col min="10489" max="10489" width="30.125" style="189" customWidth="1"/>
    <col min="10490" max="10492" width="18" style="189" customWidth="1"/>
    <col min="10493" max="10497" width="9.125" style="189" hidden="1" customWidth="1"/>
    <col min="10498" max="10740" width="9.125" style="189"/>
    <col min="10741" max="10741" width="30.125" style="189" customWidth="1"/>
    <col min="10742" max="10744" width="16.625" style="189" customWidth="1"/>
    <col min="10745" max="10745" width="30.125" style="189" customWidth="1"/>
    <col min="10746" max="10748" width="18" style="189" customWidth="1"/>
    <col min="10749" max="10753" width="9.125" style="189" hidden="1" customWidth="1"/>
    <col min="10754" max="10996" width="9.125" style="189"/>
    <col min="10997" max="10997" width="30.125" style="189" customWidth="1"/>
    <col min="10998" max="11000" width="16.625" style="189" customWidth="1"/>
    <col min="11001" max="11001" width="30.125" style="189" customWidth="1"/>
    <col min="11002" max="11004" width="18" style="189" customWidth="1"/>
    <col min="11005" max="11009" width="9.125" style="189" hidden="1" customWidth="1"/>
    <col min="11010" max="11252" width="9.125" style="189"/>
    <col min="11253" max="11253" width="30.125" style="189" customWidth="1"/>
    <col min="11254" max="11256" width="16.625" style="189" customWidth="1"/>
    <col min="11257" max="11257" width="30.125" style="189" customWidth="1"/>
    <col min="11258" max="11260" width="18" style="189" customWidth="1"/>
    <col min="11261" max="11265" width="9.125" style="189" hidden="1" customWidth="1"/>
    <col min="11266" max="11508" width="9.125" style="189"/>
    <col min="11509" max="11509" width="30.125" style="189" customWidth="1"/>
    <col min="11510" max="11512" width="16.625" style="189" customWidth="1"/>
    <col min="11513" max="11513" width="30.125" style="189" customWidth="1"/>
    <col min="11514" max="11516" width="18" style="189" customWidth="1"/>
    <col min="11517" max="11521" width="9.125" style="189" hidden="1" customWidth="1"/>
    <col min="11522" max="11764" width="9.125" style="189"/>
    <col min="11765" max="11765" width="30.125" style="189" customWidth="1"/>
    <col min="11766" max="11768" width="16.625" style="189" customWidth="1"/>
    <col min="11769" max="11769" width="30.125" style="189" customWidth="1"/>
    <col min="11770" max="11772" width="18" style="189" customWidth="1"/>
    <col min="11773" max="11777" width="9.125" style="189" hidden="1" customWidth="1"/>
    <col min="11778" max="12020" width="9.125" style="189"/>
    <col min="12021" max="12021" width="30.125" style="189" customWidth="1"/>
    <col min="12022" max="12024" width="16.625" style="189" customWidth="1"/>
    <col min="12025" max="12025" width="30.125" style="189" customWidth="1"/>
    <col min="12026" max="12028" width="18" style="189" customWidth="1"/>
    <col min="12029" max="12033" width="9.125" style="189" hidden="1" customWidth="1"/>
    <col min="12034" max="12276" width="9.125" style="189"/>
    <col min="12277" max="12277" width="30.125" style="189" customWidth="1"/>
    <col min="12278" max="12280" width="16.625" style="189" customWidth="1"/>
    <col min="12281" max="12281" width="30.125" style="189" customWidth="1"/>
    <col min="12282" max="12284" width="18" style="189" customWidth="1"/>
    <col min="12285" max="12289" width="9.125" style="189" hidden="1" customWidth="1"/>
    <col min="12290" max="12532" width="9.125" style="189"/>
    <col min="12533" max="12533" width="30.125" style="189" customWidth="1"/>
    <col min="12534" max="12536" width="16.625" style="189" customWidth="1"/>
    <col min="12537" max="12537" width="30.125" style="189" customWidth="1"/>
    <col min="12538" max="12540" width="18" style="189" customWidth="1"/>
    <col min="12541" max="12545" width="9.125" style="189" hidden="1" customWidth="1"/>
    <col min="12546" max="12788" width="9.125" style="189"/>
    <col min="12789" max="12789" width="30.125" style="189" customWidth="1"/>
    <col min="12790" max="12792" width="16.625" style="189" customWidth="1"/>
    <col min="12793" max="12793" width="30.125" style="189" customWidth="1"/>
    <col min="12794" max="12796" width="18" style="189" customWidth="1"/>
    <col min="12797" max="12801" width="9.125" style="189" hidden="1" customWidth="1"/>
    <col min="12802" max="13044" width="9.125" style="189"/>
    <col min="13045" max="13045" width="30.125" style="189" customWidth="1"/>
    <col min="13046" max="13048" width="16.625" style="189" customWidth="1"/>
    <col min="13049" max="13049" width="30.125" style="189" customWidth="1"/>
    <col min="13050" max="13052" width="18" style="189" customWidth="1"/>
    <col min="13053" max="13057" width="9.125" style="189" hidden="1" customWidth="1"/>
    <col min="13058" max="13300" width="9.125" style="189"/>
    <col min="13301" max="13301" width="30.125" style="189" customWidth="1"/>
    <col min="13302" max="13304" width="16.625" style="189" customWidth="1"/>
    <col min="13305" max="13305" width="30.125" style="189" customWidth="1"/>
    <col min="13306" max="13308" width="18" style="189" customWidth="1"/>
    <col min="13309" max="13313" width="9.125" style="189" hidden="1" customWidth="1"/>
    <col min="13314" max="13556" width="9.125" style="189"/>
    <col min="13557" max="13557" width="30.125" style="189" customWidth="1"/>
    <col min="13558" max="13560" width="16.625" style="189" customWidth="1"/>
    <col min="13561" max="13561" width="30.125" style="189" customWidth="1"/>
    <col min="13562" max="13564" width="18" style="189" customWidth="1"/>
    <col min="13565" max="13569" width="9.125" style="189" hidden="1" customWidth="1"/>
    <col min="13570" max="13812" width="9.125" style="189"/>
    <col min="13813" max="13813" width="30.125" style="189" customWidth="1"/>
    <col min="13814" max="13816" width="16.625" style="189" customWidth="1"/>
    <col min="13817" max="13817" width="30.125" style="189" customWidth="1"/>
    <col min="13818" max="13820" width="18" style="189" customWidth="1"/>
    <col min="13821" max="13825" width="9.125" style="189" hidden="1" customWidth="1"/>
    <col min="13826" max="14068" width="9.125" style="189"/>
    <col min="14069" max="14069" width="30.125" style="189" customWidth="1"/>
    <col min="14070" max="14072" width="16.625" style="189" customWidth="1"/>
    <col min="14073" max="14073" width="30.125" style="189" customWidth="1"/>
    <col min="14074" max="14076" width="18" style="189" customWidth="1"/>
    <col min="14077" max="14081" width="9.125" style="189" hidden="1" customWidth="1"/>
    <col min="14082" max="14324" width="9.125" style="189"/>
    <col min="14325" max="14325" width="30.125" style="189" customWidth="1"/>
    <col min="14326" max="14328" width="16.625" style="189" customWidth="1"/>
    <col min="14329" max="14329" width="30.125" style="189" customWidth="1"/>
    <col min="14330" max="14332" width="18" style="189" customWidth="1"/>
    <col min="14333" max="14337" width="9.125" style="189" hidden="1" customWidth="1"/>
    <col min="14338" max="14580" width="9.125" style="189"/>
    <col min="14581" max="14581" width="30.125" style="189" customWidth="1"/>
    <col min="14582" max="14584" width="16.625" style="189" customWidth="1"/>
    <col min="14585" max="14585" width="30.125" style="189" customWidth="1"/>
    <col min="14586" max="14588" width="18" style="189" customWidth="1"/>
    <col min="14589" max="14593" width="9.125" style="189" hidden="1" customWidth="1"/>
    <col min="14594" max="14836" width="9.125" style="189"/>
    <col min="14837" max="14837" width="30.125" style="189" customWidth="1"/>
    <col min="14838" max="14840" width="16.625" style="189" customWidth="1"/>
    <col min="14841" max="14841" width="30.125" style="189" customWidth="1"/>
    <col min="14842" max="14844" width="18" style="189" customWidth="1"/>
    <col min="14845" max="14849" width="9.125" style="189" hidden="1" customWidth="1"/>
    <col min="14850" max="15092" width="9.125" style="189"/>
    <col min="15093" max="15093" width="30.125" style="189" customWidth="1"/>
    <col min="15094" max="15096" width="16.625" style="189" customWidth="1"/>
    <col min="15097" max="15097" width="30.125" style="189" customWidth="1"/>
    <col min="15098" max="15100" width="18" style="189" customWidth="1"/>
    <col min="15101" max="15105" width="9.125" style="189" hidden="1" customWidth="1"/>
    <col min="15106" max="15348" width="9.125" style="189"/>
    <col min="15349" max="15349" width="30.125" style="189" customWidth="1"/>
    <col min="15350" max="15352" width="16.625" style="189" customWidth="1"/>
    <col min="15353" max="15353" width="30.125" style="189" customWidth="1"/>
    <col min="15354" max="15356" width="18" style="189" customWidth="1"/>
    <col min="15357" max="15361" width="9.125" style="189" hidden="1" customWidth="1"/>
    <col min="15362" max="15604" width="9.125" style="189"/>
    <col min="15605" max="15605" width="30.125" style="189" customWidth="1"/>
    <col min="15606" max="15608" width="16.625" style="189" customWidth="1"/>
    <col min="15609" max="15609" width="30.125" style="189" customWidth="1"/>
    <col min="15610" max="15612" width="18" style="189" customWidth="1"/>
    <col min="15613" max="15617" width="9.125" style="189" hidden="1" customWidth="1"/>
    <col min="15618" max="15860" width="9.125" style="189"/>
    <col min="15861" max="15861" width="30.125" style="189" customWidth="1"/>
    <col min="15862" max="15864" width="16.625" style="189" customWidth="1"/>
    <col min="15865" max="15865" width="30.125" style="189" customWidth="1"/>
    <col min="15866" max="15868" width="18" style="189" customWidth="1"/>
    <col min="15869" max="15873" width="9.125" style="189" hidden="1" customWidth="1"/>
    <col min="15874" max="16116" width="9.125" style="189"/>
    <col min="16117" max="16117" width="30.125" style="189" customWidth="1"/>
    <col min="16118" max="16120" width="16.625" style="189" customWidth="1"/>
    <col min="16121" max="16121" width="30.125" style="189" customWidth="1"/>
    <col min="16122" max="16124" width="18" style="189" customWidth="1"/>
    <col min="16125" max="16129" width="9.125" style="189" hidden="1" customWidth="1"/>
    <col min="16130" max="16384" width="9.125" style="189"/>
  </cols>
  <sheetData>
    <row r="1" s="185" customFormat="1" ht="19.5" customHeight="1" spans="1:5">
      <c r="A1" s="82" t="s">
        <v>1449</v>
      </c>
      <c r="B1" s="82"/>
      <c r="C1" s="82"/>
      <c r="D1" s="105"/>
      <c r="E1" s="105"/>
    </row>
    <row r="2" s="185" customFormat="1" ht="21" spans="1:5">
      <c r="A2" s="190" t="s">
        <v>1450</v>
      </c>
      <c r="B2" s="190"/>
      <c r="C2" s="190"/>
      <c r="D2" s="190"/>
      <c r="E2" s="190"/>
    </row>
    <row r="3" s="186" customFormat="1" ht="19.5" customHeight="1" spans="2:5">
      <c r="B3" s="108"/>
      <c r="C3" s="109"/>
      <c r="D3" s="109"/>
      <c r="E3" s="110" t="s">
        <v>125</v>
      </c>
    </row>
    <row r="4" s="186" customFormat="1" ht="30" customHeight="1" spans="1:5">
      <c r="A4" s="191" t="s">
        <v>701</v>
      </c>
      <c r="B4" s="192" t="s">
        <v>801</v>
      </c>
      <c r="C4" s="193"/>
      <c r="D4" s="193"/>
      <c r="E4" s="194"/>
    </row>
    <row r="5" s="187" customFormat="1" ht="30" customHeight="1" spans="1:5">
      <c r="A5" s="195"/>
      <c r="B5" s="196" t="s">
        <v>1451</v>
      </c>
      <c r="C5" s="197" t="s">
        <v>1452</v>
      </c>
      <c r="D5" s="197" t="s">
        <v>1453</v>
      </c>
      <c r="E5" s="197" t="s">
        <v>1454</v>
      </c>
    </row>
    <row r="6" s="187" customFormat="1" ht="30" customHeight="1" spans="1:5">
      <c r="A6" s="195" t="s">
        <v>158</v>
      </c>
      <c r="B6" s="134">
        <f>SUM(C6:E6)</f>
        <v>142046.12</v>
      </c>
      <c r="C6" s="198"/>
      <c r="D6" s="198">
        <f>SUM(D7:D14)</f>
        <v>62621.12</v>
      </c>
      <c r="E6" s="198">
        <f>SUM(E7:E14)</f>
        <v>79425</v>
      </c>
    </row>
    <row r="7" s="187" customFormat="1" ht="30" customHeight="1" spans="1:5">
      <c r="A7" s="199" t="s">
        <v>721</v>
      </c>
      <c r="B7" s="200"/>
      <c r="C7" s="138"/>
      <c r="D7" s="138"/>
      <c r="E7" s="138"/>
    </row>
    <row r="8" s="187" customFormat="1" ht="30" customHeight="1" spans="1:5">
      <c r="A8" s="199" t="s">
        <v>722</v>
      </c>
      <c r="B8" s="200">
        <f t="shared" ref="B8:B12" si="0">SUM(C8:E8)</f>
        <v>38</v>
      </c>
      <c r="C8" s="138"/>
      <c r="D8" s="138">
        <v>27</v>
      </c>
      <c r="E8" s="138">
        <v>11</v>
      </c>
    </row>
    <row r="9" s="187" customFormat="1" ht="30" customHeight="1" spans="1:5">
      <c r="A9" s="199" t="s">
        <v>723</v>
      </c>
      <c r="B9" s="200">
        <f t="shared" si="0"/>
        <v>132186.3</v>
      </c>
      <c r="C9" s="138"/>
      <c r="D9" s="138">
        <v>58034.3</v>
      </c>
      <c r="E9" s="138">
        <v>74152</v>
      </c>
    </row>
    <row r="10" s="187" customFormat="1" ht="30" customHeight="1" spans="1:5">
      <c r="A10" s="199" t="s">
        <v>724</v>
      </c>
      <c r="B10" s="200">
        <f t="shared" si="0"/>
        <v>967.27</v>
      </c>
      <c r="C10" s="138"/>
      <c r="D10" s="138">
        <v>482.27</v>
      </c>
      <c r="E10" s="138">
        <v>485</v>
      </c>
    </row>
    <row r="11" s="187" customFormat="1" ht="30" customHeight="1" spans="1:5">
      <c r="A11" s="199" t="s">
        <v>725</v>
      </c>
      <c r="B11" s="200"/>
      <c r="C11" s="138"/>
      <c r="D11" s="138"/>
      <c r="E11" s="138"/>
    </row>
    <row r="12" s="187" customFormat="1" ht="30" customHeight="1" spans="1:5">
      <c r="A12" s="199" t="s">
        <v>726</v>
      </c>
      <c r="B12" s="200">
        <f t="shared" si="0"/>
        <v>8854.55</v>
      </c>
      <c r="C12" s="138"/>
      <c r="D12" s="138">
        <v>4077.55</v>
      </c>
      <c r="E12" s="138">
        <v>4777</v>
      </c>
    </row>
    <row r="13" s="188" customFormat="1" ht="30" customHeight="1" spans="1:5">
      <c r="A13" s="199" t="s">
        <v>727</v>
      </c>
      <c r="B13" s="200"/>
      <c r="C13" s="138"/>
      <c r="D13" s="138"/>
      <c r="E13" s="138"/>
    </row>
    <row r="14" s="189" customFormat="1" ht="30" customHeight="1" spans="1:5">
      <c r="A14" s="199" t="s">
        <v>728</v>
      </c>
      <c r="B14" s="200"/>
      <c r="C14" s="138"/>
      <c r="D14" s="138"/>
      <c r="E14" s="138"/>
    </row>
  </sheetData>
  <mergeCells count="4">
    <mergeCell ref="A1:C1"/>
    <mergeCell ref="A2:E2"/>
    <mergeCell ref="B4:E4"/>
    <mergeCell ref="A4:A5"/>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pageSetUpPr fitToPage="1"/>
  </sheetPr>
  <dimension ref="A1:D18"/>
  <sheetViews>
    <sheetView showZeros="0" view="pageBreakPreview" zoomScale="90" zoomScaleNormal="100" zoomScaleSheetLayoutView="90" workbookViewId="0">
      <selection activeCell="H11" sqref="H11"/>
    </sheetView>
  </sheetViews>
  <sheetFormatPr defaultColWidth="9" defaultRowHeight="20.25" customHeight="1" outlineLevelCol="3"/>
  <cols>
    <col min="1" max="1" width="40" style="164" customWidth="1"/>
    <col min="2" max="2" width="25.625" style="164" customWidth="1"/>
    <col min="3" max="3" width="34.25" style="165" customWidth="1"/>
    <col min="4" max="4" width="25.625" style="166" customWidth="1"/>
    <col min="5" max="16384" width="9" style="164"/>
  </cols>
  <sheetData>
    <row r="1" customHeight="1" spans="1:2">
      <c r="A1" s="82" t="s">
        <v>1455</v>
      </c>
      <c r="B1" s="82"/>
    </row>
    <row r="2" ht="24" spans="1:4">
      <c r="A2" s="167" t="s">
        <v>1456</v>
      </c>
      <c r="B2" s="167"/>
      <c r="C2" s="167"/>
      <c r="D2" s="167"/>
    </row>
    <row r="3" customHeight="1" spans="3:4">
      <c r="C3" s="168"/>
      <c r="D3" s="169" t="s">
        <v>1457</v>
      </c>
    </row>
    <row r="4" ht="29.25" customHeight="1" spans="1:4">
      <c r="A4" s="170" t="s">
        <v>1458</v>
      </c>
      <c r="B4" s="170" t="s">
        <v>672</v>
      </c>
      <c r="C4" s="171" t="s">
        <v>1459</v>
      </c>
      <c r="D4" s="171" t="s">
        <v>1460</v>
      </c>
    </row>
    <row r="5" ht="29.25" customHeight="1" spans="1:4">
      <c r="A5" s="172" t="s">
        <v>778</v>
      </c>
      <c r="B5" s="173">
        <f>SUM(B6:B17)</f>
        <v>305126</v>
      </c>
      <c r="C5" s="174" t="s">
        <v>1461</v>
      </c>
      <c r="D5" s="175">
        <f>SUM(D6:D17)</f>
        <v>590.291449000001</v>
      </c>
    </row>
    <row r="6" ht="29.25" customHeight="1" spans="1:4">
      <c r="A6" s="176" t="s">
        <v>1462</v>
      </c>
      <c r="B6" s="177">
        <v>300000</v>
      </c>
      <c r="C6" s="178" t="s">
        <v>1463</v>
      </c>
      <c r="D6" s="177">
        <v>560.291449000001</v>
      </c>
    </row>
    <row r="7" ht="29.25" customHeight="1" spans="1:4">
      <c r="A7" s="176" t="s">
        <v>1464</v>
      </c>
      <c r="B7" s="177">
        <v>414</v>
      </c>
      <c r="C7" s="178" t="s">
        <v>1465</v>
      </c>
      <c r="D7" s="177">
        <v>30.0000000000001</v>
      </c>
    </row>
    <row r="8" ht="29.25" customHeight="1" spans="1:4">
      <c r="A8" s="176" t="s">
        <v>1466</v>
      </c>
      <c r="B8" s="177">
        <v>8</v>
      </c>
      <c r="C8" s="179"/>
      <c r="D8" s="180"/>
    </row>
    <row r="9" ht="29.25" customHeight="1" spans="1:4">
      <c r="A9" s="176" t="s">
        <v>1467</v>
      </c>
      <c r="B9" s="177">
        <v>249</v>
      </c>
      <c r="C9" s="179"/>
      <c r="D9" s="180"/>
    </row>
    <row r="10" ht="29.25" customHeight="1" spans="1:4">
      <c r="A10" s="176" t="s">
        <v>1468</v>
      </c>
      <c r="B10" s="177">
        <v>5</v>
      </c>
      <c r="C10" s="179"/>
      <c r="D10" s="180"/>
    </row>
    <row r="11" ht="29.25" customHeight="1" spans="1:4">
      <c r="A11" s="176" t="s">
        <v>1469</v>
      </c>
      <c r="B11" s="177">
        <v>220</v>
      </c>
      <c r="C11" s="179"/>
      <c r="D11" s="180"/>
    </row>
    <row r="12" ht="29.25" customHeight="1" spans="1:4">
      <c r="A12" s="176" t="s">
        <v>1470</v>
      </c>
      <c r="B12" s="177">
        <f>2652+107+293</f>
        <v>3052</v>
      </c>
      <c r="C12" s="179"/>
      <c r="D12" s="180"/>
    </row>
    <row r="13" ht="29.25" customHeight="1" spans="1:4">
      <c r="A13" s="176" t="s">
        <v>1471</v>
      </c>
      <c r="B13" s="177">
        <v>908</v>
      </c>
      <c r="C13" s="179"/>
      <c r="D13" s="180"/>
    </row>
    <row r="14" ht="29.25" customHeight="1" spans="1:4">
      <c r="A14" s="176" t="s">
        <v>1472</v>
      </c>
      <c r="B14" s="177">
        <v>20</v>
      </c>
      <c r="C14" s="179"/>
      <c r="D14" s="180"/>
    </row>
    <row r="15" ht="29.25" customHeight="1" spans="1:4">
      <c r="A15" s="176" t="s">
        <v>1473</v>
      </c>
      <c r="B15" s="177">
        <v>125</v>
      </c>
      <c r="C15" s="179"/>
      <c r="D15" s="180"/>
    </row>
    <row r="16" ht="29.25" customHeight="1" spans="1:4">
      <c r="A16" s="176" t="s">
        <v>1474</v>
      </c>
      <c r="B16" s="177">
        <v>27</v>
      </c>
      <c r="C16" s="179"/>
      <c r="D16" s="180"/>
    </row>
    <row r="17" ht="29.25" customHeight="1" spans="1:4">
      <c r="A17" s="176" t="s">
        <v>1475</v>
      </c>
      <c r="B17" s="181">
        <v>98</v>
      </c>
      <c r="C17" s="182"/>
      <c r="D17" s="183"/>
    </row>
    <row r="18" ht="28.5" customHeight="1" spans="1:4">
      <c r="A18" s="184" t="s">
        <v>1476</v>
      </c>
      <c r="B18" s="184"/>
      <c r="C18" s="184"/>
      <c r="D18" s="184"/>
    </row>
  </sheetData>
  <mergeCells count="3">
    <mergeCell ref="A1:B1"/>
    <mergeCell ref="A2:D2"/>
    <mergeCell ref="A18:D18"/>
  </mergeCells>
  <printOptions horizontalCentered="1"/>
  <pageMargins left="0.511805555555556" right="0.235416666666667" top="0.55" bottom="0.313888888888889" header="0.313888888888889" footer="0.313888888888889"/>
  <pageSetup paperSize="9" fitToHeight="0" orientation="landscape" errors="blank"/>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pageSetUpPr fitToPage="1"/>
  </sheetPr>
  <dimension ref="A1:D35"/>
  <sheetViews>
    <sheetView view="pageBreakPreview" zoomScaleNormal="100" zoomScaleSheetLayoutView="100" workbookViewId="0">
      <selection activeCell="F16" sqref="F16"/>
    </sheetView>
  </sheetViews>
  <sheetFormatPr defaultColWidth="12.75" defaultRowHeight="15" outlineLevelCol="3"/>
  <cols>
    <col min="1" max="1" width="34.25" style="143" customWidth="1"/>
    <col min="2" max="2" width="30.625" style="144" customWidth="1"/>
    <col min="3" max="3" width="35.5" style="145" customWidth="1"/>
    <col min="4" max="4" width="30.625" style="146" customWidth="1"/>
    <col min="5" max="248" width="9" style="143" customWidth="1"/>
    <col min="249" max="249" width="29.625" style="143" customWidth="1"/>
    <col min="250" max="250" width="12.75" style="143"/>
    <col min="251" max="251" width="29.75" style="143" customWidth="1"/>
    <col min="252" max="252" width="17" style="143" customWidth="1"/>
    <col min="253" max="253" width="37" style="143" customWidth="1"/>
    <col min="254" max="254" width="17.375" style="143" customWidth="1"/>
    <col min="255" max="504" width="9" style="143" customWidth="1"/>
    <col min="505" max="505" width="29.625" style="143" customWidth="1"/>
    <col min="506" max="506" width="12.75" style="143"/>
    <col min="507" max="507" width="29.75" style="143" customWidth="1"/>
    <col min="508" max="508" width="17" style="143" customWidth="1"/>
    <col min="509" max="509" width="37" style="143" customWidth="1"/>
    <col min="510" max="510" width="17.375" style="143" customWidth="1"/>
    <col min="511" max="760" width="9" style="143" customWidth="1"/>
    <col min="761" max="761" width="29.625" style="143" customWidth="1"/>
    <col min="762" max="762" width="12.75" style="143"/>
    <col min="763" max="763" width="29.75" style="143" customWidth="1"/>
    <col min="764" max="764" width="17" style="143" customWidth="1"/>
    <col min="765" max="765" width="37" style="143" customWidth="1"/>
    <col min="766" max="766" width="17.375" style="143" customWidth="1"/>
    <col min="767" max="1016" width="9" style="143" customWidth="1"/>
    <col min="1017" max="1017" width="29.625" style="143" customWidth="1"/>
    <col min="1018" max="1018" width="12.75" style="143"/>
    <col min="1019" max="1019" width="29.75" style="143" customWidth="1"/>
    <col min="1020" max="1020" width="17" style="143" customWidth="1"/>
    <col min="1021" max="1021" width="37" style="143" customWidth="1"/>
    <col min="1022" max="1022" width="17.375" style="143" customWidth="1"/>
    <col min="1023" max="1272" width="9" style="143" customWidth="1"/>
    <col min="1273" max="1273" width="29.625" style="143" customWidth="1"/>
    <col min="1274" max="1274" width="12.75" style="143"/>
    <col min="1275" max="1275" width="29.75" style="143" customWidth="1"/>
    <col min="1276" max="1276" width="17" style="143" customWidth="1"/>
    <col min="1277" max="1277" width="37" style="143" customWidth="1"/>
    <col min="1278" max="1278" width="17.375" style="143" customWidth="1"/>
    <col min="1279" max="1528" width="9" style="143" customWidth="1"/>
    <col min="1529" max="1529" width="29.625" style="143" customWidth="1"/>
    <col min="1530" max="1530" width="12.75" style="143"/>
    <col min="1531" max="1531" width="29.75" style="143" customWidth="1"/>
    <col min="1532" max="1532" width="17" style="143" customWidth="1"/>
    <col min="1533" max="1533" width="37" style="143" customWidth="1"/>
    <col min="1534" max="1534" width="17.375" style="143" customWidth="1"/>
    <col min="1535" max="1784" width="9" style="143" customWidth="1"/>
    <col min="1785" max="1785" width="29.625" style="143" customWidth="1"/>
    <col min="1786" max="1786" width="12.75" style="143"/>
    <col min="1787" max="1787" width="29.75" style="143" customWidth="1"/>
    <col min="1788" max="1788" width="17" style="143" customWidth="1"/>
    <col min="1789" max="1789" width="37" style="143" customWidth="1"/>
    <col min="1790" max="1790" width="17.375" style="143" customWidth="1"/>
    <col min="1791" max="2040" width="9" style="143" customWidth="1"/>
    <col min="2041" max="2041" width="29.625" style="143" customWidth="1"/>
    <col min="2042" max="2042" width="12.75" style="143"/>
    <col min="2043" max="2043" width="29.75" style="143" customWidth="1"/>
    <col min="2044" max="2044" width="17" style="143" customWidth="1"/>
    <col min="2045" max="2045" width="37" style="143" customWidth="1"/>
    <col min="2046" max="2046" width="17.375" style="143" customWidth="1"/>
    <col min="2047" max="2296" width="9" style="143" customWidth="1"/>
    <col min="2297" max="2297" width="29.625" style="143" customWidth="1"/>
    <col min="2298" max="2298" width="12.75" style="143"/>
    <col min="2299" max="2299" width="29.75" style="143" customWidth="1"/>
    <col min="2300" max="2300" width="17" style="143" customWidth="1"/>
    <col min="2301" max="2301" width="37" style="143" customWidth="1"/>
    <col min="2302" max="2302" width="17.375" style="143" customWidth="1"/>
    <col min="2303" max="2552" width="9" style="143" customWidth="1"/>
    <col min="2553" max="2553" width="29.625" style="143" customWidth="1"/>
    <col min="2554" max="2554" width="12.75" style="143"/>
    <col min="2555" max="2555" width="29.75" style="143" customWidth="1"/>
    <col min="2556" max="2556" width="17" style="143" customWidth="1"/>
    <col min="2557" max="2557" width="37" style="143" customWidth="1"/>
    <col min="2558" max="2558" width="17.375" style="143" customWidth="1"/>
    <col min="2559" max="2808" width="9" style="143" customWidth="1"/>
    <col min="2809" max="2809" width="29.625" style="143" customWidth="1"/>
    <col min="2810" max="2810" width="12.75" style="143"/>
    <col min="2811" max="2811" width="29.75" style="143" customWidth="1"/>
    <col min="2812" max="2812" width="17" style="143" customWidth="1"/>
    <col min="2813" max="2813" width="37" style="143" customWidth="1"/>
    <col min="2814" max="2814" width="17.375" style="143" customWidth="1"/>
    <col min="2815" max="3064" width="9" style="143" customWidth="1"/>
    <col min="3065" max="3065" width="29.625" style="143" customWidth="1"/>
    <col min="3066" max="3066" width="12.75" style="143"/>
    <col min="3067" max="3067" width="29.75" style="143" customWidth="1"/>
    <col min="3068" max="3068" width="17" style="143" customWidth="1"/>
    <col min="3069" max="3069" width="37" style="143" customWidth="1"/>
    <col min="3070" max="3070" width="17.375" style="143" customWidth="1"/>
    <col min="3071" max="3320" width="9" style="143" customWidth="1"/>
    <col min="3321" max="3321" width="29.625" style="143" customWidth="1"/>
    <col min="3322" max="3322" width="12.75" style="143"/>
    <col min="3323" max="3323" width="29.75" style="143" customWidth="1"/>
    <col min="3324" max="3324" width="17" style="143" customWidth="1"/>
    <col min="3325" max="3325" width="37" style="143" customWidth="1"/>
    <col min="3326" max="3326" width="17.375" style="143" customWidth="1"/>
    <col min="3327" max="3576" width="9" style="143" customWidth="1"/>
    <col min="3577" max="3577" width="29.625" style="143" customWidth="1"/>
    <col min="3578" max="3578" width="12.75" style="143"/>
    <col min="3579" max="3579" width="29.75" style="143" customWidth="1"/>
    <col min="3580" max="3580" width="17" style="143" customWidth="1"/>
    <col min="3581" max="3581" width="37" style="143" customWidth="1"/>
    <col min="3582" max="3582" width="17.375" style="143" customWidth="1"/>
    <col min="3583" max="3832" width="9" style="143" customWidth="1"/>
    <col min="3833" max="3833" width="29.625" style="143" customWidth="1"/>
    <col min="3834" max="3834" width="12.75" style="143"/>
    <col min="3835" max="3835" width="29.75" style="143" customWidth="1"/>
    <col min="3836" max="3836" width="17" style="143" customWidth="1"/>
    <col min="3837" max="3837" width="37" style="143" customWidth="1"/>
    <col min="3838" max="3838" width="17.375" style="143" customWidth="1"/>
    <col min="3839" max="4088" width="9" style="143" customWidth="1"/>
    <col min="4089" max="4089" width="29.625" style="143" customWidth="1"/>
    <col min="4090" max="4090" width="12.75" style="143"/>
    <col min="4091" max="4091" width="29.75" style="143" customWidth="1"/>
    <col min="4092" max="4092" width="17" style="143" customWidth="1"/>
    <col min="4093" max="4093" width="37" style="143" customWidth="1"/>
    <col min="4094" max="4094" width="17.375" style="143" customWidth="1"/>
    <col min="4095" max="4344" width="9" style="143" customWidth="1"/>
    <col min="4345" max="4345" width="29.625" style="143" customWidth="1"/>
    <col min="4346" max="4346" width="12.75" style="143"/>
    <col min="4347" max="4347" width="29.75" style="143" customWidth="1"/>
    <col min="4348" max="4348" width="17" style="143" customWidth="1"/>
    <col min="4349" max="4349" width="37" style="143" customWidth="1"/>
    <col min="4350" max="4350" width="17.375" style="143" customWidth="1"/>
    <col min="4351" max="4600" width="9" style="143" customWidth="1"/>
    <col min="4601" max="4601" width="29.625" style="143" customWidth="1"/>
    <col min="4602" max="4602" width="12.75" style="143"/>
    <col min="4603" max="4603" width="29.75" style="143" customWidth="1"/>
    <col min="4604" max="4604" width="17" style="143" customWidth="1"/>
    <col min="4605" max="4605" width="37" style="143" customWidth="1"/>
    <col min="4606" max="4606" width="17.375" style="143" customWidth="1"/>
    <col min="4607" max="4856" width="9" style="143" customWidth="1"/>
    <col min="4857" max="4857" width="29.625" style="143" customWidth="1"/>
    <col min="4858" max="4858" width="12.75" style="143"/>
    <col min="4859" max="4859" width="29.75" style="143" customWidth="1"/>
    <col min="4860" max="4860" width="17" style="143" customWidth="1"/>
    <col min="4861" max="4861" width="37" style="143" customWidth="1"/>
    <col min="4862" max="4862" width="17.375" style="143" customWidth="1"/>
    <col min="4863" max="5112" width="9" style="143" customWidth="1"/>
    <col min="5113" max="5113" width="29.625" style="143" customWidth="1"/>
    <col min="5114" max="5114" width="12.75" style="143"/>
    <col min="5115" max="5115" width="29.75" style="143" customWidth="1"/>
    <col min="5116" max="5116" width="17" style="143" customWidth="1"/>
    <col min="5117" max="5117" width="37" style="143" customWidth="1"/>
    <col min="5118" max="5118" width="17.375" style="143" customWidth="1"/>
    <col min="5119" max="5368" width="9" style="143" customWidth="1"/>
    <col min="5369" max="5369" width="29.625" style="143" customWidth="1"/>
    <col min="5370" max="5370" width="12.75" style="143"/>
    <col min="5371" max="5371" width="29.75" style="143" customWidth="1"/>
    <col min="5372" max="5372" width="17" style="143" customWidth="1"/>
    <col min="5373" max="5373" width="37" style="143" customWidth="1"/>
    <col min="5374" max="5374" width="17.375" style="143" customWidth="1"/>
    <col min="5375" max="5624" width="9" style="143" customWidth="1"/>
    <col min="5625" max="5625" width="29.625" style="143" customWidth="1"/>
    <col min="5626" max="5626" width="12.75" style="143"/>
    <col min="5627" max="5627" width="29.75" style="143" customWidth="1"/>
    <col min="5628" max="5628" width="17" style="143" customWidth="1"/>
    <col min="5629" max="5629" width="37" style="143" customWidth="1"/>
    <col min="5630" max="5630" width="17.375" style="143" customWidth="1"/>
    <col min="5631" max="5880" width="9" style="143" customWidth="1"/>
    <col min="5881" max="5881" width="29.625" style="143" customWidth="1"/>
    <col min="5882" max="5882" width="12.75" style="143"/>
    <col min="5883" max="5883" width="29.75" style="143" customWidth="1"/>
    <col min="5884" max="5884" width="17" style="143" customWidth="1"/>
    <col min="5885" max="5885" width="37" style="143" customWidth="1"/>
    <col min="5886" max="5886" width="17.375" style="143" customWidth="1"/>
    <col min="5887" max="6136" width="9" style="143" customWidth="1"/>
    <col min="6137" max="6137" width="29.625" style="143" customWidth="1"/>
    <col min="6138" max="6138" width="12.75" style="143"/>
    <col min="6139" max="6139" width="29.75" style="143" customWidth="1"/>
    <col min="6140" max="6140" width="17" style="143" customWidth="1"/>
    <col min="6141" max="6141" width="37" style="143" customWidth="1"/>
    <col min="6142" max="6142" width="17.375" style="143" customWidth="1"/>
    <col min="6143" max="6392" width="9" style="143" customWidth="1"/>
    <col min="6393" max="6393" width="29.625" style="143" customWidth="1"/>
    <col min="6394" max="6394" width="12.75" style="143"/>
    <col min="6395" max="6395" width="29.75" style="143" customWidth="1"/>
    <col min="6396" max="6396" width="17" style="143" customWidth="1"/>
    <col min="6397" max="6397" width="37" style="143" customWidth="1"/>
    <col min="6398" max="6398" width="17.375" style="143" customWidth="1"/>
    <col min="6399" max="6648" width="9" style="143" customWidth="1"/>
    <col min="6649" max="6649" width="29.625" style="143" customWidth="1"/>
    <col min="6650" max="6650" width="12.75" style="143"/>
    <col min="6651" max="6651" width="29.75" style="143" customWidth="1"/>
    <col min="6652" max="6652" width="17" style="143" customWidth="1"/>
    <col min="6653" max="6653" width="37" style="143" customWidth="1"/>
    <col min="6654" max="6654" width="17.375" style="143" customWidth="1"/>
    <col min="6655" max="6904" width="9" style="143" customWidth="1"/>
    <col min="6905" max="6905" width="29.625" style="143" customWidth="1"/>
    <col min="6906" max="6906" width="12.75" style="143"/>
    <col min="6907" max="6907" width="29.75" style="143" customWidth="1"/>
    <col min="6908" max="6908" width="17" style="143" customWidth="1"/>
    <col min="6909" max="6909" width="37" style="143" customWidth="1"/>
    <col min="6910" max="6910" width="17.375" style="143" customWidth="1"/>
    <col min="6911" max="7160" width="9" style="143" customWidth="1"/>
    <col min="7161" max="7161" width="29.625" style="143" customWidth="1"/>
    <col min="7162" max="7162" width="12.75" style="143"/>
    <col min="7163" max="7163" width="29.75" style="143" customWidth="1"/>
    <col min="7164" max="7164" width="17" style="143" customWidth="1"/>
    <col min="7165" max="7165" width="37" style="143" customWidth="1"/>
    <col min="7166" max="7166" width="17.375" style="143" customWidth="1"/>
    <col min="7167" max="7416" width="9" style="143" customWidth="1"/>
    <col min="7417" max="7417" width="29.625" style="143" customWidth="1"/>
    <col min="7418" max="7418" width="12.75" style="143"/>
    <col min="7419" max="7419" width="29.75" style="143" customWidth="1"/>
    <col min="7420" max="7420" width="17" style="143" customWidth="1"/>
    <col min="7421" max="7421" width="37" style="143" customWidth="1"/>
    <col min="7422" max="7422" width="17.375" style="143" customWidth="1"/>
    <col min="7423" max="7672" width="9" style="143" customWidth="1"/>
    <col min="7673" max="7673" width="29.625" style="143" customWidth="1"/>
    <col min="7674" max="7674" width="12.75" style="143"/>
    <col min="7675" max="7675" width="29.75" style="143" customWidth="1"/>
    <col min="7676" max="7676" width="17" style="143" customWidth="1"/>
    <col min="7677" max="7677" width="37" style="143" customWidth="1"/>
    <col min="7678" max="7678" width="17.375" style="143" customWidth="1"/>
    <col min="7679" max="7928" width="9" style="143" customWidth="1"/>
    <col min="7929" max="7929" width="29.625" style="143" customWidth="1"/>
    <col min="7930" max="7930" width="12.75" style="143"/>
    <col min="7931" max="7931" width="29.75" style="143" customWidth="1"/>
    <col min="7932" max="7932" width="17" style="143" customWidth="1"/>
    <col min="7933" max="7933" width="37" style="143" customWidth="1"/>
    <col min="7934" max="7934" width="17.375" style="143" customWidth="1"/>
    <col min="7935" max="8184" width="9" style="143" customWidth="1"/>
    <col min="8185" max="8185" width="29.625" style="143" customWidth="1"/>
    <col min="8186" max="8186" width="12.75" style="143"/>
    <col min="8187" max="8187" width="29.75" style="143" customWidth="1"/>
    <col min="8188" max="8188" width="17" style="143" customWidth="1"/>
    <col min="8189" max="8189" width="37" style="143" customWidth="1"/>
    <col min="8190" max="8190" width="17.375" style="143" customWidth="1"/>
    <col min="8191" max="8440" width="9" style="143" customWidth="1"/>
    <col min="8441" max="8441" width="29.625" style="143" customWidth="1"/>
    <col min="8442" max="8442" width="12.75" style="143"/>
    <col min="8443" max="8443" width="29.75" style="143" customWidth="1"/>
    <col min="8444" max="8444" width="17" style="143" customWidth="1"/>
    <col min="8445" max="8445" width="37" style="143" customWidth="1"/>
    <col min="8446" max="8446" width="17.375" style="143" customWidth="1"/>
    <col min="8447" max="8696" width="9" style="143" customWidth="1"/>
    <col min="8697" max="8697" width="29.625" style="143" customWidth="1"/>
    <col min="8698" max="8698" width="12.75" style="143"/>
    <col min="8699" max="8699" width="29.75" style="143" customWidth="1"/>
    <col min="8700" max="8700" width="17" style="143" customWidth="1"/>
    <col min="8701" max="8701" width="37" style="143" customWidth="1"/>
    <col min="8702" max="8702" width="17.375" style="143" customWidth="1"/>
    <col min="8703" max="8952" width="9" style="143" customWidth="1"/>
    <col min="8953" max="8953" width="29.625" style="143" customWidth="1"/>
    <col min="8954" max="8954" width="12.75" style="143"/>
    <col min="8955" max="8955" width="29.75" style="143" customWidth="1"/>
    <col min="8956" max="8956" width="17" style="143" customWidth="1"/>
    <col min="8957" max="8957" width="37" style="143" customWidth="1"/>
    <col min="8958" max="8958" width="17.375" style="143" customWidth="1"/>
    <col min="8959" max="9208" width="9" style="143" customWidth="1"/>
    <col min="9209" max="9209" width="29.625" style="143" customWidth="1"/>
    <col min="9210" max="9210" width="12.75" style="143"/>
    <col min="9211" max="9211" width="29.75" style="143" customWidth="1"/>
    <col min="9212" max="9212" width="17" style="143" customWidth="1"/>
    <col min="9213" max="9213" width="37" style="143" customWidth="1"/>
    <col min="9214" max="9214" width="17.375" style="143" customWidth="1"/>
    <col min="9215" max="9464" width="9" style="143" customWidth="1"/>
    <col min="9465" max="9465" width="29.625" style="143" customWidth="1"/>
    <col min="9466" max="9466" width="12.75" style="143"/>
    <col min="9467" max="9467" width="29.75" style="143" customWidth="1"/>
    <col min="9468" max="9468" width="17" style="143" customWidth="1"/>
    <col min="9469" max="9469" width="37" style="143" customWidth="1"/>
    <col min="9470" max="9470" width="17.375" style="143" customWidth="1"/>
    <col min="9471" max="9720" width="9" style="143" customWidth="1"/>
    <col min="9721" max="9721" width="29.625" style="143" customWidth="1"/>
    <col min="9722" max="9722" width="12.75" style="143"/>
    <col min="9723" max="9723" width="29.75" style="143" customWidth="1"/>
    <col min="9724" max="9724" width="17" style="143" customWidth="1"/>
    <col min="9725" max="9725" width="37" style="143" customWidth="1"/>
    <col min="9726" max="9726" width="17.375" style="143" customWidth="1"/>
    <col min="9727" max="9976" width="9" style="143" customWidth="1"/>
    <col min="9977" max="9977" width="29.625" style="143" customWidth="1"/>
    <col min="9978" max="9978" width="12.75" style="143"/>
    <col min="9979" max="9979" width="29.75" style="143" customWidth="1"/>
    <col min="9980" max="9980" width="17" style="143" customWidth="1"/>
    <col min="9981" max="9981" width="37" style="143" customWidth="1"/>
    <col min="9982" max="9982" width="17.375" style="143" customWidth="1"/>
    <col min="9983" max="10232" width="9" style="143" customWidth="1"/>
    <col min="10233" max="10233" width="29.625" style="143" customWidth="1"/>
    <col min="10234" max="10234" width="12.75" style="143"/>
    <col min="10235" max="10235" width="29.75" style="143" customWidth="1"/>
    <col min="10236" max="10236" width="17" style="143" customWidth="1"/>
    <col min="10237" max="10237" width="37" style="143" customWidth="1"/>
    <col min="10238" max="10238" width="17.375" style="143" customWidth="1"/>
    <col min="10239" max="10488" width="9" style="143" customWidth="1"/>
    <col min="10489" max="10489" width="29.625" style="143" customWidth="1"/>
    <col min="10490" max="10490" width="12.75" style="143"/>
    <col min="10491" max="10491" width="29.75" style="143" customWidth="1"/>
    <col min="10492" max="10492" width="17" style="143" customWidth="1"/>
    <col min="10493" max="10493" width="37" style="143" customWidth="1"/>
    <col min="10494" max="10494" width="17.375" style="143" customWidth="1"/>
    <col min="10495" max="10744" width="9" style="143" customWidth="1"/>
    <col min="10745" max="10745" width="29.625" style="143" customWidth="1"/>
    <col min="10746" max="10746" width="12.75" style="143"/>
    <col min="10747" max="10747" width="29.75" style="143" customWidth="1"/>
    <col min="10748" max="10748" width="17" style="143" customWidth="1"/>
    <col min="10749" max="10749" width="37" style="143" customWidth="1"/>
    <col min="10750" max="10750" width="17.375" style="143" customWidth="1"/>
    <col min="10751" max="11000" width="9" style="143" customWidth="1"/>
    <col min="11001" max="11001" width="29.625" style="143" customWidth="1"/>
    <col min="11002" max="11002" width="12.75" style="143"/>
    <col min="11003" max="11003" width="29.75" style="143" customWidth="1"/>
    <col min="11004" max="11004" width="17" style="143" customWidth="1"/>
    <col min="11005" max="11005" width="37" style="143" customWidth="1"/>
    <col min="11006" max="11006" width="17.375" style="143" customWidth="1"/>
    <col min="11007" max="11256" width="9" style="143" customWidth="1"/>
    <col min="11257" max="11257" width="29.625" style="143" customWidth="1"/>
    <col min="11258" max="11258" width="12.75" style="143"/>
    <col min="11259" max="11259" width="29.75" style="143" customWidth="1"/>
    <col min="11260" max="11260" width="17" style="143" customWidth="1"/>
    <col min="11261" max="11261" width="37" style="143" customWidth="1"/>
    <col min="11262" max="11262" width="17.375" style="143" customWidth="1"/>
    <col min="11263" max="11512" width="9" style="143" customWidth="1"/>
    <col min="11513" max="11513" width="29.625" style="143" customWidth="1"/>
    <col min="11514" max="11514" width="12.75" style="143"/>
    <col min="11515" max="11515" width="29.75" style="143" customWidth="1"/>
    <col min="11516" max="11516" width="17" style="143" customWidth="1"/>
    <col min="11517" max="11517" width="37" style="143" customWidth="1"/>
    <col min="11518" max="11518" width="17.375" style="143" customWidth="1"/>
    <col min="11519" max="11768" width="9" style="143" customWidth="1"/>
    <col min="11769" max="11769" width="29.625" style="143" customWidth="1"/>
    <col min="11770" max="11770" width="12.75" style="143"/>
    <col min="11771" max="11771" width="29.75" style="143" customWidth="1"/>
    <col min="11772" max="11772" width="17" style="143" customWidth="1"/>
    <col min="11773" max="11773" width="37" style="143" customWidth="1"/>
    <col min="11774" max="11774" width="17.375" style="143" customWidth="1"/>
    <col min="11775" max="12024" width="9" style="143" customWidth="1"/>
    <col min="12025" max="12025" width="29.625" style="143" customWidth="1"/>
    <col min="12026" max="12026" width="12.75" style="143"/>
    <col min="12027" max="12027" width="29.75" style="143" customWidth="1"/>
    <col min="12028" max="12028" width="17" style="143" customWidth="1"/>
    <col min="12029" max="12029" width="37" style="143" customWidth="1"/>
    <col min="12030" max="12030" width="17.375" style="143" customWidth="1"/>
    <col min="12031" max="12280" width="9" style="143" customWidth="1"/>
    <col min="12281" max="12281" width="29.625" style="143" customWidth="1"/>
    <col min="12282" max="12282" width="12.75" style="143"/>
    <col min="12283" max="12283" width="29.75" style="143" customWidth="1"/>
    <col min="12284" max="12284" width="17" style="143" customWidth="1"/>
    <col min="12285" max="12285" width="37" style="143" customWidth="1"/>
    <col min="12286" max="12286" width="17.375" style="143" customWidth="1"/>
    <col min="12287" max="12536" width="9" style="143" customWidth="1"/>
    <col min="12537" max="12537" width="29.625" style="143" customWidth="1"/>
    <col min="12538" max="12538" width="12.75" style="143"/>
    <col min="12539" max="12539" width="29.75" style="143" customWidth="1"/>
    <col min="12540" max="12540" width="17" style="143" customWidth="1"/>
    <col min="12541" max="12541" width="37" style="143" customWidth="1"/>
    <col min="12542" max="12542" width="17.375" style="143" customWidth="1"/>
    <col min="12543" max="12792" width="9" style="143" customWidth="1"/>
    <col min="12793" max="12793" width="29.625" style="143" customWidth="1"/>
    <col min="12794" max="12794" width="12.75" style="143"/>
    <col min="12795" max="12795" width="29.75" style="143" customWidth="1"/>
    <col min="12796" max="12796" width="17" style="143" customWidth="1"/>
    <col min="12797" max="12797" width="37" style="143" customWidth="1"/>
    <col min="12798" max="12798" width="17.375" style="143" customWidth="1"/>
    <col min="12799" max="13048" width="9" style="143" customWidth="1"/>
    <col min="13049" max="13049" width="29.625" style="143" customWidth="1"/>
    <col min="13050" max="13050" width="12.75" style="143"/>
    <col min="13051" max="13051" width="29.75" style="143" customWidth="1"/>
    <col min="13052" max="13052" width="17" style="143" customWidth="1"/>
    <col min="13053" max="13053" width="37" style="143" customWidth="1"/>
    <col min="13054" max="13054" width="17.375" style="143" customWidth="1"/>
    <col min="13055" max="13304" width="9" style="143" customWidth="1"/>
    <col min="13305" max="13305" width="29.625" style="143" customWidth="1"/>
    <col min="13306" max="13306" width="12.75" style="143"/>
    <col min="13307" max="13307" width="29.75" style="143" customWidth="1"/>
    <col min="13308" max="13308" width="17" style="143" customWidth="1"/>
    <col min="13309" max="13309" width="37" style="143" customWidth="1"/>
    <col min="13310" max="13310" width="17.375" style="143" customWidth="1"/>
    <col min="13311" max="13560" width="9" style="143" customWidth="1"/>
    <col min="13561" max="13561" width="29.625" style="143" customWidth="1"/>
    <col min="13562" max="13562" width="12.75" style="143"/>
    <col min="13563" max="13563" width="29.75" style="143" customWidth="1"/>
    <col min="13564" max="13564" width="17" style="143" customWidth="1"/>
    <col min="13565" max="13565" width="37" style="143" customWidth="1"/>
    <col min="13566" max="13566" width="17.375" style="143" customWidth="1"/>
    <col min="13567" max="13816" width="9" style="143" customWidth="1"/>
    <col min="13817" max="13817" width="29.625" style="143" customWidth="1"/>
    <col min="13818" max="13818" width="12.75" style="143"/>
    <col min="13819" max="13819" width="29.75" style="143" customWidth="1"/>
    <col min="13820" max="13820" width="17" style="143" customWidth="1"/>
    <col min="13821" max="13821" width="37" style="143" customWidth="1"/>
    <col min="13822" max="13822" width="17.375" style="143" customWidth="1"/>
    <col min="13823" max="14072" width="9" style="143" customWidth="1"/>
    <col min="14073" max="14073" width="29.625" style="143" customWidth="1"/>
    <col min="14074" max="14074" width="12.75" style="143"/>
    <col min="14075" max="14075" width="29.75" style="143" customWidth="1"/>
    <col min="14076" max="14076" width="17" style="143" customWidth="1"/>
    <col min="14077" max="14077" width="37" style="143" customWidth="1"/>
    <col min="14078" max="14078" width="17.375" style="143" customWidth="1"/>
    <col min="14079" max="14328" width="9" style="143" customWidth="1"/>
    <col min="14329" max="14329" width="29.625" style="143" customWidth="1"/>
    <col min="14330" max="14330" width="12.75" style="143"/>
    <col min="14331" max="14331" width="29.75" style="143" customWidth="1"/>
    <col min="14332" max="14332" width="17" style="143" customWidth="1"/>
    <col min="14333" max="14333" width="37" style="143" customWidth="1"/>
    <col min="14334" max="14334" width="17.375" style="143" customWidth="1"/>
    <col min="14335" max="14584" width="9" style="143" customWidth="1"/>
    <col min="14585" max="14585" width="29.625" style="143" customWidth="1"/>
    <col min="14586" max="14586" width="12.75" style="143"/>
    <col min="14587" max="14587" width="29.75" style="143" customWidth="1"/>
    <col min="14588" max="14588" width="17" style="143" customWidth="1"/>
    <col min="14589" max="14589" width="37" style="143" customWidth="1"/>
    <col min="14590" max="14590" width="17.375" style="143" customWidth="1"/>
    <col min="14591" max="14840" width="9" style="143" customWidth="1"/>
    <col min="14841" max="14841" width="29.625" style="143" customWidth="1"/>
    <col min="14842" max="14842" width="12.75" style="143"/>
    <col min="14843" max="14843" width="29.75" style="143" customWidth="1"/>
    <col min="14844" max="14844" width="17" style="143" customWidth="1"/>
    <col min="14845" max="14845" width="37" style="143" customWidth="1"/>
    <col min="14846" max="14846" width="17.375" style="143" customWidth="1"/>
    <col min="14847" max="15096" width="9" style="143" customWidth="1"/>
    <col min="15097" max="15097" width="29.625" style="143" customWidth="1"/>
    <col min="15098" max="15098" width="12.75" style="143"/>
    <col min="15099" max="15099" width="29.75" style="143" customWidth="1"/>
    <col min="15100" max="15100" width="17" style="143" customWidth="1"/>
    <col min="15101" max="15101" width="37" style="143" customWidth="1"/>
    <col min="15102" max="15102" width="17.375" style="143" customWidth="1"/>
    <col min="15103" max="15352" width="9" style="143" customWidth="1"/>
    <col min="15353" max="15353" width="29.625" style="143" customWidth="1"/>
    <col min="15354" max="15354" width="12.75" style="143"/>
    <col min="15355" max="15355" width="29.75" style="143" customWidth="1"/>
    <col min="15356" max="15356" width="17" style="143" customWidth="1"/>
    <col min="15357" max="15357" width="37" style="143" customWidth="1"/>
    <col min="15358" max="15358" width="17.375" style="143" customWidth="1"/>
    <col min="15359" max="15608" width="9" style="143" customWidth="1"/>
    <col min="15609" max="15609" width="29.625" style="143" customWidth="1"/>
    <col min="15610" max="15610" width="12.75" style="143"/>
    <col min="15611" max="15611" width="29.75" style="143" customWidth="1"/>
    <col min="15612" max="15612" width="17" style="143" customWidth="1"/>
    <col min="15613" max="15613" width="37" style="143" customWidth="1"/>
    <col min="15614" max="15614" width="17.375" style="143" customWidth="1"/>
    <col min="15615" max="15864" width="9" style="143" customWidth="1"/>
    <col min="15865" max="15865" width="29.625" style="143" customWidth="1"/>
    <col min="15866" max="15866" width="12.75" style="143"/>
    <col min="15867" max="15867" width="29.75" style="143" customWidth="1"/>
    <col min="15868" max="15868" width="17" style="143" customWidth="1"/>
    <col min="15869" max="15869" width="37" style="143" customWidth="1"/>
    <col min="15870" max="15870" width="17.375" style="143" customWidth="1"/>
    <col min="15871" max="16120" width="9" style="143" customWidth="1"/>
    <col min="16121" max="16121" width="29.625" style="143" customWidth="1"/>
    <col min="16122" max="16122" width="12.75" style="143"/>
    <col min="16123" max="16123" width="29.75" style="143" customWidth="1"/>
    <col min="16124" max="16124" width="17" style="143" customWidth="1"/>
    <col min="16125" max="16125" width="37" style="143" customWidth="1"/>
    <col min="16126" max="16126" width="17.375" style="143" customWidth="1"/>
    <col min="16127" max="16376" width="9" style="143" customWidth="1"/>
    <col min="16377" max="16377" width="29.625" style="143" customWidth="1"/>
    <col min="16378" max="16384" width="12.75" style="143"/>
  </cols>
  <sheetData>
    <row r="1" ht="18.75" spans="1:4">
      <c r="A1" s="3" t="s">
        <v>1477</v>
      </c>
      <c r="B1" s="4"/>
      <c r="C1" s="147"/>
      <c r="D1" s="148"/>
    </row>
    <row r="2" ht="24" spans="1:4">
      <c r="A2" s="83" t="s">
        <v>1478</v>
      </c>
      <c r="B2" s="83"/>
      <c r="C2" s="83"/>
      <c r="D2" s="83"/>
    </row>
    <row r="3" s="142" customFormat="1" ht="15.75" spans="1:4">
      <c r="A3" s="149"/>
      <c r="B3" s="150"/>
      <c r="C3" s="151"/>
      <c r="D3" s="152" t="s">
        <v>53</v>
      </c>
    </row>
    <row r="4" s="142" customFormat="1" ht="39.95" customHeight="1" spans="1:4">
      <c r="A4" s="153" t="s">
        <v>681</v>
      </c>
      <c r="B4" s="153" t="s">
        <v>672</v>
      </c>
      <c r="C4" s="153" t="s">
        <v>682</v>
      </c>
      <c r="D4" s="154" t="s">
        <v>672</v>
      </c>
    </row>
    <row r="5" s="142" customFormat="1" ht="39.95" customHeight="1" spans="1:4">
      <c r="A5" s="153" t="s">
        <v>60</v>
      </c>
      <c r="B5" s="155">
        <f>B6+B10</f>
        <v>11653</v>
      </c>
      <c r="C5" s="153" t="s">
        <v>60</v>
      </c>
      <c r="D5" s="155">
        <f>D6+D10</f>
        <v>11653</v>
      </c>
    </row>
    <row r="6" s="142" customFormat="1" ht="39.95" customHeight="1" spans="1:4">
      <c r="A6" s="156" t="s">
        <v>61</v>
      </c>
      <c r="B6" s="155">
        <f t="shared" ref="B6:B10" si="0">B7</f>
        <v>10000</v>
      </c>
      <c r="C6" s="157" t="s">
        <v>62</v>
      </c>
      <c r="D6" s="155">
        <f>SUM(D7:D9)</f>
        <v>1653</v>
      </c>
    </row>
    <row r="7" s="142" customFormat="1" ht="39.95" customHeight="1" spans="1:4">
      <c r="A7" s="158" t="s">
        <v>1479</v>
      </c>
      <c r="B7" s="159">
        <f t="shared" si="0"/>
        <v>10000</v>
      </c>
      <c r="C7" s="158" t="s">
        <v>1480</v>
      </c>
      <c r="D7" s="159">
        <v>1653</v>
      </c>
    </row>
    <row r="8" s="142" customFormat="1" ht="39.95" customHeight="1" spans="1:4">
      <c r="A8" s="158" t="s">
        <v>1481</v>
      </c>
      <c r="B8" s="159">
        <f>SUM(B9)</f>
        <v>10000</v>
      </c>
      <c r="C8" s="160"/>
      <c r="D8" s="159"/>
    </row>
    <row r="9" s="142" customFormat="1" ht="39.95" customHeight="1" spans="1:4">
      <c r="A9" s="160" t="s">
        <v>1482</v>
      </c>
      <c r="B9" s="159">
        <v>10000</v>
      </c>
      <c r="C9" s="160"/>
      <c r="D9" s="159"/>
    </row>
    <row r="10" s="142" customFormat="1" ht="39.95" customHeight="1" spans="1:4">
      <c r="A10" s="161" t="s">
        <v>110</v>
      </c>
      <c r="B10" s="162">
        <f t="shared" si="0"/>
        <v>1653</v>
      </c>
      <c r="C10" s="161" t="s">
        <v>111</v>
      </c>
      <c r="D10" s="162">
        <f>D11</f>
        <v>10000</v>
      </c>
    </row>
    <row r="11" s="142" customFormat="1" ht="39.95" customHeight="1" spans="1:4">
      <c r="A11" s="158" t="s">
        <v>1483</v>
      </c>
      <c r="B11" s="159">
        <v>1653</v>
      </c>
      <c r="C11" s="158" t="s">
        <v>1484</v>
      </c>
      <c r="D11" s="159">
        <v>10000</v>
      </c>
    </row>
    <row r="12" ht="39.95" customHeight="1" spans="1:4">
      <c r="A12" s="163" t="s">
        <v>1485</v>
      </c>
      <c r="B12" s="163"/>
      <c r="C12" s="163"/>
      <c r="D12" s="163"/>
    </row>
    <row r="25" spans="2:4">
      <c r="B25" s="143"/>
      <c r="C25" s="143"/>
      <c r="D25" s="143"/>
    </row>
    <row r="26" spans="2:4">
      <c r="B26" s="143"/>
      <c r="C26" s="143"/>
      <c r="D26" s="143"/>
    </row>
    <row r="27" spans="2:4">
      <c r="B27" s="143"/>
      <c r="C27" s="143"/>
      <c r="D27" s="143"/>
    </row>
    <row r="28" spans="2:4">
      <c r="B28" s="143"/>
      <c r="C28" s="143"/>
      <c r="D28" s="143"/>
    </row>
    <row r="29" spans="2:4">
      <c r="B29" s="143"/>
      <c r="C29" s="143"/>
      <c r="D29" s="143"/>
    </row>
    <row r="30" spans="2:4">
      <c r="B30" s="143"/>
      <c r="C30" s="143"/>
      <c r="D30" s="143"/>
    </row>
    <row r="31" spans="2:4">
      <c r="B31" s="143"/>
      <c r="C31" s="143"/>
      <c r="D31" s="143"/>
    </row>
    <row r="32" spans="2:4">
      <c r="B32" s="143"/>
      <c r="C32" s="143"/>
      <c r="D32" s="143"/>
    </row>
    <row r="33" spans="2:4">
      <c r="B33" s="143"/>
      <c r="C33" s="143"/>
      <c r="D33" s="143"/>
    </row>
    <row r="34" spans="2:4">
      <c r="B34" s="143"/>
      <c r="C34" s="143"/>
      <c r="D34" s="143"/>
    </row>
    <row r="35" spans="2:4">
      <c r="B35" s="143"/>
      <c r="C35" s="143"/>
      <c r="D35" s="143"/>
    </row>
  </sheetData>
  <protectedRanges>
    <protectedRange sqref="B5:D6" name="区域1_1" securityDescriptor=""/>
  </protectedRanges>
  <mergeCells count="3">
    <mergeCell ref="A1:B1"/>
    <mergeCell ref="A2:D2"/>
    <mergeCell ref="A12:D12"/>
  </mergeCells>
  <pageMargins left="0.829861111111111" right="0.699305555555556" top="0.75" bottom="0.75" header="0.3" footer="0.3"/>
  <pageSetup paperSize="9" scale="96" fitToHeight="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AW9"/>
  <sheetViews>
    <sheetView showGridLines="0" showZeros="0" workbookViewId="0">
      <selection activeCell="I30" sqref="I30"/>
    </sheetView>
  </sheetViews>
  <sheetFormatPr defaultColWidth="6.75" defaultRowHeight="12"/>
  <cols>
    <col min="1" max="1" width="35.625" style="123" customWidth="1"/>
    <col min="2" max="4" width="25.625" style="123" customWidth="1"/>
    <col min="5" max="11" width="9" style="123" customWidth="1"/>
    <col min="12" max="12" width="6.25" style="123" customWidth="1"/>
    <col min="13" max="49" width="9" style="123" customWidth="1"/>
    <col min="50" max="16384" width="6.75" style="123"/>
  </cols>
  <sheetData>
    <row r="1" ht="19.5" customHeight="1" spans="1:2">
      <c r="A1" s="3" t="s">
        <v>1486</v>
      </c>
      <c r="B1" s="4"/>
    </row>
    <row r="2" ht="34.5" customHeight="1" spans="1:49">
      <c r="A2" s="83" t="s">
        <v>1487</v>
      </c>
      <c r="B2" s="83"/>
      <c r="C2" s="83"/>
      <c r="D2" s="83"/>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row>
    <row r="3" ht="19.5" customHeight="1" spans="1:49">
      <c r="A3" s="125"/>
      <c r="B3" s="126"/>
      <c r="C3" s="127" t="s">
        <v>124</v>
      </c>
      <c r="D3" s="128" t="s">
        <v>125</v>
      </c>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row>
    <row r="4" s="121" customFormat="1" ht="39.95" customHeight="1" spans="1:49">
      <c r="A4" s="130" t="s">
        <v>701</v>
      </c>
      <c r="B4" s="130" t="s">
        <v>603</v>
      </c>
      <c r="C4" s="131" t="s">
        <v>905</v>
      </c>
      <c r="D4" s="132" t="s">
        <v>906</v>
      </c>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41"/>
    </row>
    <row r="5" s="121" customFormat="1" ht="39.95" customHeight="1" spans="1:49">
      <c r="A5" s="130" t="s">
        <v>703</v>
      </c>
      <c r="B5" s="134">
        <f>SUM(B6:B9)</f>
        <v>29883</v>
      </c>
      <c r="C5" s="134">
        <f>SUM(C6:C9)</f>
        <v>10000</v>
      </c>
      <c r="D5" s="135">
        <f>C5/B5</f>
        <v>0.33463842318375</v>
      </c>
      <c r="E5" s="133"/>
      <c r="F5" s="133"/>
      <c r="G5" s="133"/>
      <c r="H5" s="133"/>
      <c r="I5" s="133"/>
      <c r="J5" s="133"/>
      <c r="K5" s="133"/>
      <c r="L5" s="139"/>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41"/>
    </row>
    <row r="6" s="122" customFormat="1" ht="39.95" customHeight="1" spans="1:49">
      <c r="A6" s="136" t="s">
        <v>819</v>
      </c>
      <c r="B6" s="137"/>
      <c r="C6" s="138">
        <v>10000</v>
      </c>
      <c r="D6" s="135"/>
      <c r="E6" s="139"/>
      <c r="F6" s="139"/>
      <c r="G6" s="139"/>
      <c r="H6" s="139"/>
      <c r="I6" s="139"/>
      <c r="J6" s="139"/>
      <c r="K6" s="139"/>
      <c r="L6" s="140"/>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row>
    <row r="7" ht="39.95" customHeight="1" spans="1:4">
      <c r="A7" s="136" t="s">
        <v>820</v>
      </c>
      <c r="B7" s="119">
        <v>19759</v>
      </c>
      <c r="C7" s="119"/>
      <c r="D7" s="135">
        <f t="shared" ref="D7:D9" si="0">C7/B7</f>
        <v>0</v>
      </c>
    </row>
    <row r="8" ht="39.95" customHeight="1" spans="1:4">
      <c r="A8" s="136" t="s">
        <v>1488</v>
      </c>
      <c r="B8" s="119">
        <v>1159</v>
      </c>
      <c r="C8" s="119"/>
      <c r="D8" s="135">
        <f t="shared" si="0"/>
        <v>0</v>
      </c>
    </row>
    <row r="9" ht="39.95" customHeight="1" spans="1:4">
      <c r="A9" s="136" t="s">
        <v>822</v>
      </c>
      <c r="B9" s="119">
        <v>8965</v>
      </c>
      <c r="C9" s="119"/>
      <c r="D9" s="135">
        <f t="shared" si="0"/>
        <v>0</v>
      </c>
    </row>
  </sheetData>
  <sheetProtection formatCells="0" formatColumns="0" formatRows="0"/>
  <mergeCells count="2">
    <mergeCell ref="A1:B1"/>
    <mergeCell ref="A2:D2"/>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AS10"/>
  <sheetViews>
    <sheetView showGridLines="0" showZeros="0" workbookViewId="0">
      <selection activeCell="J28" sqref="J28"/>
    </sheetView>
  </sheetViews>
  <sheetFormatPr defaultColWidth="6.75" defaultRowHeight="12"/>
  <cols>
    <col min="1" max="1" width="35.625" style="105" customWidth="1"/>
    <col min="2" max="5" width="20.625" style="105" customWidth="1"/>
    <col min="6" max="45" width="9" style="105" customWidth="1"/>
    <col min="46" max="16384" width="6.75" style="105"/>
  </cols>
  <sheetData>
    <row r="1" ht="19.5" customHeight="1" spans="1:2">
      <c r="A1" s="3" t="s">
        <v>1489</v>
      </c>
      <c r="B1" s="4"/>
    </row>
    <row r="2" ht="31.5" customHeight="1" spans="1:45">
      <c r="A2" s="106" t="s">
        <v>1490</v>
      </c>
      <c r="B2" s="106"/>
      <c r="C2" s="106"/>
      <c r="D2" s="106"/>
      <c r="E2" s="106"/>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row>
    <row r="3" s="104" customFormat="1" ht="19.5" customHeight="1" spans="1:45">
      <c r="A3" s="108"/>
      <c r="B3" s="108"/>
      <c r="C3" s="109"/>
      <c r="D3" s="109"/>
      <c r="E3" s="110" t="s">
        <v>125</v>
      </c>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row>
    <row r="4" s="104" customFormat="1" ht="45" customHeight="1" spans="1:45">
      <c r="A4" s="112" t="s">
        <v>126</v>
      </c>
      <c r="B4" s="113" t="s">
        <v>929</v>
      </c>
      <c r="C4" s="113"/>
      <c r="D4" s="113"/>
      <c r="E4" s="113"/>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20"/>
    </row>
    <row r="5" s="104" customFormat="1" ht="45" customHeight="1" spans="1:5">
      <c r="A5" s="112"/>
      <c r="B5" s="112" t="s">
        <v>930</v>
      </c>
      <c r="C5" s="113" t="s">
        <v>931</v>
      </c>
      <c r="D5" s="113" t="s">
        <v>932</v>
      </c>
      <c r="E5" s="113" t="s">
        <v>933</v>
      </c>
    </row>
    <row r="6" s="104" customFormat="1" ht="45" customHeight="1" spans="1:5">
      <c r="A6" s="112" t="s">
        <v>934</v>
      </c>
      <c r="B6" s="114">
        <f>SUM(C6:E6)</f>
        <v>1653</v>
      </c>
      <c r="C6" s="115"/>
      <c r="D6" s="115"/>
      <c r="E6" s="115">
        <f t="shared" ref="E6" si="0">SUM(E7:E10)</f>
        <v>1653</v>
      </c>
    </row>
    <row r="7" s="104" customFormat="1" ht="45" customHeight="1" spans="1:45">
      <c r="A7" s="116" t="s">
        <v>1491</v>
      </c>
      <c r="B7" s="117">
        <f>SUM(C7:E7)</f>
        <v>0</v>
      </c>
      <c r="C7" s="118"/>
      <c r="D7" s="118"/>
      <c r="E7" s="118"/>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row>
    <row r="8" s="104" customFormat="1" ht="45" customHeight="1" spans="1:45">
      <c r="A8" s="116" t="s">
        <v>1492</v>
      </c>
      <c r="B8" s="117">
        <f t="shared" ref="B8:B10" si="1">SUM(C8:E8)</f>
        <v>0</v>
      </c>
      <c r="C8" s="118"/>
      <c r="D8" s="118"/>
      <c r="E8" s="118"/>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row>
    <row r="9" s="104" customFormat="1" ht="45" customHeight="1" spans="1:45">
      <c r="A9" s="116" t="s">
        <v>1493</v>
      </c>
      <c r="B9" s="117">
        <f t="shared" si="1"/>
        <v>0</v>
      </c>
      <c r="C9" s="118"/>
      <c r="D9" s="118"/>
      <c r="E9" s="118"/>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row>
    <row r="10" s="104" customFormat="1" ht="45" customHeight="1" spans="1:45">
      <c r="A10" s="116" t="s">
        <v>1494</v>
      </c>
      <c r="B10" s="119">
        <f t="shared" si="1"/>
        <v>1653</v>
      </c>
      <c r="C10" s="118"/>
      <c r="D10" s="118"/>
      <c r="E10" s="119">
        <v>1653</v>
      </c>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row>
  </sheetData>
  <sheetProtection formatCells="0" formatColumns="0" formatRows="0"/>
  <mergeCells count="4">
    <mergeCell ref="A1:B1"/>
    <mergeCell ref="A2:E2"/>
    <mergeCell ref="B4:E4"/>
    <mergeCell ref="A4:A5"/>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J26"/>
  <sheetViews>
    <sheetView showZeros="0" view="pageBreakPreview" zoomScaleNormal="100" zoomScaleSheetLayoutView="100" workbookViewId="0">
      <selection activeCell="M29" sqref="M29:M30"/>
    </sheetView>
  </sheetViews>
  <sheetFormatPr defaultColWidth="9" defaultRowHeight="15.75"/>
  <cols>
    <col min="1" max="1" width="33.875" style="80" customWidth="1"/>
    <col min="2" max="3" width="20.625" style="81" customWidth="1"/>
    <col min="4" max="4" width="22.125" style="81" customWidth="1"/>
    <col min="5" max="6" width="20.625" style="81" customWidth="1"/>
    <col min="7" max="7" width="9.125" style="81" customWidth="1"/>
    <col min="8" max="8" width="14.125" style="81" hidden="1" customWidth="1"/>
    <col min="9" max="9" width="8.875" style="81" hidden="1" customWidth="1"/>
    <col min="10" max="10" width="13.5" style="81" hidden="1" customWidth="1"/>
    <col min="11" max="11" width="8.25" style="81" hidden="1" customWidth="1"/>
    <col min="12" max="16384" width="9" style="81"/>
  </cols>
  <sheetData>
    <row r="1" ht="18.75" spans="1:5">
      <c r="A1" s="60" t="s">
        <v>1495</v>
      </c>
      <c r="B1" s="82"/>
      <c r="C1" s="82"/>
      <c r="D1" s="82"/>
      <c r="E1" s="82"/>
    </row>
    <row r="2" ht="24.75" customHeight="1" spans="1:9">
      <c r="A2" s="83" t="s">
        <v>1496</v>
      </c>
      <c r="B2" s="83"/>
      <c r="C2" s="83"/>
      <c r="D2" s="83"/>
      <c r="E2" s="83"/>
      <c r="F2" s="83"/>
      <c r="G2" s="84"/>
      <c r="H2" s="84"/>
      <c r="I2" s="84"/>
    </row>
    <row r="3" ht="18.75" spans="1:9">
      <c r="A3" s="85"/>
      <c r="B3" s="86"/>
      <c r="C3" s="86"/>
      <c r="D3" s="87"/>
      <c r="F3" s="88" t="s">
        <v>53</v>
      </c>
      <c r="G3" s="89"/>
      <c r="H3" s="89"/>
      <c r="I3" s="89"/>
    </row>
    <row r="4" ht="50.25" customHeight="1" spans="1:9">
      <c r="A4" s="90" t="s">
        <v>54</v>
      </c>
      <c r="B4" s="90" t="s">
        <v>57</v>
      </c>
      <c r="C4" s="90" t="s">
        <v>833</v>
      </c>
      <c r="D4" s="90" t="s">
        <v>834</v>
      </c>
      <c r="E4" s="90" t="s">
        <v>57</v>
      </c>
      <c r="F4" s="90" t="s">
        <v>833</v>
      </c>
      <c r="G4" s="86"/>
      <c r="H4" s="86"/>
      <c r="I4" s="86"/>
    </row>
    <row r="5" ht="50.25" customHeight="1" spans="1:10">
      <c r="A5" s="91" t="s">
        <v>835</v>
      </c>
      <c r="B5" s="92"/>
      <c r="C5" s="93"/>
      <c r="D5" s="94"/>
      <c r="E5" s="92"/>
      <c r="F5" s="93"/>
      <c r="G5" s="95"/>
      <c r="H5" s="95" t="s">
        <v>1497</v>
      </c>
      <c r="I5" s="95"/>
      <c r="J5" s="81" t="s">
        <v>1498</v>
      </c>
    </row>
    <row r="6" ht="15" spans="1:9">
      <c r="A6" s="96"/>
      <c r="B6" s="97"/>
      <c r="C6" s="97"/>
      <c r="D6" s="98"/>
      <c r="E6" s="99"/>
      <c r="F6" s="100"/>
      <c r="G6" s="101"/>
      <c r="H6" s="101"/>
      <c r="I6" s="101"/>
    </row>
    <row r="7" ht="50.25" customHeight="1" spans="1:6">
      <c r="A7" s="102" t="s">
        <v>1499</v>
      </c>
      <c r="B7" s="102"/>
      <c r="C7" s="102"/>
      <c r="D7" s="102"/>
      <c r="E7" s="102"/>
      <c r="F7" s="102"/>
    </row>
    <row r="9" spans="1:2">
      <c r="A9" s="81"/>
      <c r="B9" s="103"/>
    </row>
    <row r="10" spans="1:1">
      <c r="A10" s="81"/>
    </row>
    <row r="11" spans="1:1">
      <c r="A11" s="81"/>
    </row>
    <row r="12" spans="1:1">
      <c r="A12" s="81"/>
    </row>
    <row r="13" spans="1:1">
      <c r="A13" s="81"/>
    </row>
    <row r="14" spans="1:1">
      <c r="A14" s="81"/>
    </row>
    <row r="15" spans="1:1">
      <c r="A15" s="81"/>
    </row>
    <row r="16" spans="1:1">
      <c r="A16" s="81"/>
    </row>
    <row r="17" spans="1:1">
      <c r="A17" s="81"/>
    </row>
    <row r="18" spans="1:1">
      <c r="A18" s="81"/>
    </row>
    <row r="19" spans="1:1">
      <c r="A19" s="81"/>
    </row>
    <row r="20" spans="1:1">
      <c r="A20" s="81"/>
    </row>
    <row r="21" spans="1:1">
      <c r="A21" s="81"/>
    </row>
    <row r="22" spans="1:1">
      <c r="A22" s="81"/>
    </row>
    <row r="23" spans="1:1">
      <c r="A23" s="81"/>
    </row>
    <row r="24" spans="1:1">
      <c r="A24" s="81"/>
    </row>
    <row r="25" spans="1:1">
      <c r="A25" s="81"/>
    </row>
    <row r="26" spans="1:1">
      <c r="A26" s="81"/>
    </row>
  </sheetData>
  <mergeCells count="4">
    <mergeCell ref="A1:D1"/>
    <mergeCell ref="A2:F2"/>
    <mergeCell ref="A3:B3"/>
    <mergeCell ref="A7:F7"/>
  </mergeCells>
  <printOptions horizontalCentered="1"/>
  <pageMargins left="0.15625" right="0.15625" top="1.14930555555556" bottom="0.313888888888889" header="0.313888888888889" footer="0.313888888888889"/>
  <pageSetup paperSize="9" scale="90" orientation="landscape" errors="blank"/>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D13"/>
  <sheetViews>
    <sheetView workbookViewId="0">
      <selection activeCell="G9" sqref="G9"/>
    </sheetView>
  </sheetViews>
  <sheetFormatPr defaultColWidth="9" defaultRowHeight="14.25" outlineLevelCol="3"/>
  <cols>
    <col min="1" max="1" width="28.75" customWidth="1"/>
    <col min="2" max="3" width="20" customWidth="1"/>
    <col min="4" max="4" width="17" customWidth="1"/>
  </cols>
  <sheetData>
    <row r="1" ht="18.75" spans="1:4">
      <c r="A1" s="60" t="s">
        <v>1500</v>
      </c>
      <c r="B1" s="60"/>
      <c r="C1" s="61"/>
      <c r="D1" s="61"/>
    </row>
    <row r="2" ht="24" spans="1:4">
      <c r="A2" s="62" t="s">
        <v>1501</v>
      </c>
      <c r="B2" s="62"/>
      <c r="C2" s="62"/>
      <c r="D2" s="62"/>
    </row>
    <row r="3" ht="22.5" customHeight="1" spans="1:4">
      <c r="A3" s="63"/>
      <c r="B3" s="63"/>
      <c r="C3" s="63"/>
      <c r="D3" s="64" t="s">
        <v>1502</v>
      </c>
    </row>
    <row r="4" ht="42" customHeight="1" spans="1:4">
      <c r="A4" s="65" t="s">
        <v>1503</v>
      </c>
      <c r="B4" s="65" t="s">
        <v>1504</v>
      </c>
      <c r="C4" s="65" t="s">
        <v>1505</v>
      </c>
      <c r="D4" s="65" t="s">
        <v>1506</v>
      </c>
    </row>
    <row r="5" ht="42" customHeight="1" spans="1:4">
      <c r="A5" s="65" t="s">
        <v>1507</v>
      </c>
      <c r="B5" s="66">
        <f>SUM(B6:B8)</f>
        <v>70752760.82</v>
      </c>
      <c r="C5" s="66">
        <v>58841084</v>
      </c>
      <c r="D5" s="67">
        <f>C5/B5-1</f>
        <v>-0.168356353617128</v>
      </c>
    </row>
    <row r="6" ht="42" customHeight="1" spans="1:4">
      <c r="A6" s="68" t="s">
        <v>1508</v>
      </c>
      <c r="B6" s="69">
        <v>2848000</v>
      </c>
      <c r="C6" s="69">
        <v>1736000</v>
      </c>
      <c r="D6" s="70">
        <f t="shared" ref="D6:D10" si="0">C6/B6-1</f>
        <v>-0.390449438202247</v>
      </c>
    </row>
    <row r="7" ht="42" customHeight="1" spans="1:4">
      <c r="A7" s="68" t="s">
        <v>1509</v>
      </c>
      <c r="B7" s="69">
        <v>6290515</v>
      </c>
      <c r="C7" s="69">
        <v>3600880</v>
      </c>
      <c r="D7" s="70">
        <f t="shared" si="0"/>
        <v>-0.427569920745758</v>
      </c>
    </row>
    <row r="8" ht="42" customHeight="1" spans="1:4">
      <c r="A8" s="68" t="s">
        <v>1510</v>
      </c>
      <c r="B8" s="69">
        <f>B9+B10</f>
        <v>61614245.82</v>
      </c>
      <c r="C8" s="69">
        <v>53504204</v>
      </c>
      <c r="D8" s="70">
        <f t="shared" si="0"/>
        <v>-0.131626082768143</v>
      </c>
    </row>
    <row r="9" ht="42" customHeight="1" spans="1:4">
      <c r="A9" s="71" t="s">
        <v>1511</v>
      </c>
      <c r="B9" s="69">
        <v>40454245.82</v>
      </c>
      <c r="C9" s="69">
        <v>34414204</v>
      </c>
      <c r="D9" s="70">
        <f t="shared" si="0"/>
        <v>-0.149305510399946</v>
      </c>
    </row>
    <row r="10" ht="42" customHeight="1" spans="1:4">
      <c r="A10" s="72" t="s">
        <v>1512</v>
      </c>
      <c r="B10" s="69">
        <v>21160000</v>
      </c>
      <c r="C10" s="69">
        <v>19090000</v>
      </c>
      <c r="D10" s="70">
        <f t="shared" si="0"/>
        <v>-0.0978260869565217</v>
      </c>
    </row>
    <row r="11" spans="1:4">
      <c r="A11" s="73" t="s">
        <v>1513</v>
      </c>
      <c r="B11" s="74"/>
      <c r="C11" s="74"/>
      <c r="D11" s="75"/>
    </row>
    <row r="12" ht="102.75" customHeight="1" spans="1:4">
      <c r="A12" s="76" t="s">
        <v>1514</v>
      </c>
      <c r="B12" s="77"/>
      <c r="C12" s="77"/>
      <c r="D12" s="77"/>
    </row>
    <row r="13" ht="49.5" customHeight="1" spans="1:4">
      <c r="A13" s="78" t="s">
        <v>1515</v>
      </c>
      <c r="B13" s="79"/>
      <c r="C13" s="79"/>
      <c r="D13" s="79"/>
    </row>
  </sheetData>
  <mergeCells count="4">
    <mergeCell ref="A1:B1"/>
    <mergeCell ref="A2:D2"/>
    <mergeCell ref="A12:D12"/>
    <mergeCell ref="A13:D13"/>
  </mergeCells>
  <pageMargins left="0.699305555555556" right="0.699305555555556" top="0.75" bottom="0.75" header="0.3" footer="0.3"/>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5" tint="0.399914548173467"/>
  </sheetPr>
  <dimension ref="A1:G11"/>
  <sheetViews>
    <sheetView workbookViewId="0">
      <pane ySplit="6" topLeftCell="A7" activePane="bottomLeft" state="frozen"/>
      <selection/>
      <selection pane="bottomLeft" activeCell="I21" sqref="I21"/>
    </sheetView>
  </sheetViews>
  <sheetFormatPr defaultColWidth="9" defaultRowHeight="15" outlineLevelCol="6"/>
  <cols>
    <col min="1" max="1" width="26.125" style="30" customWidth="1"/>
    <col min="2" max="7" width="15.625" style="30" customWidth="1"/>
    <col min="8" max="9" width="9.75" style="30" customWidth="1"/>
    <col min="10" max="16384" width="9" style="30"/>
  </cols>
  <sheetData>
    <row r="1" s="30" customFormat="1" ht="27.2" customHeight="1" spans="1:2">
      <c r="A1" s="3" t="s">
        <v>1516</v>
      </c>
      <c r="B1" s="4"/>
    </row>
    <row r="2" s="31" customFormat="1" ht="28.7" customHeight="1" spans="1:7">
      <c r="A2" s="43" t="s">
        <v>1517</v>
      </c>
      <c r="B2" s="43"/>
      <c r="C2" s="43"/>
      <c r="D2" s="43"/>
      <c r="E2" s="43"/>
      <c r="F2" s="43"/>
      <c r="G2" s="43"/>
    </row>
    <row r="3" ht="14.25" customHeight="1" spans="1:7">
      <c r="A3" s="44"/>
      <c r="B3" s="44"/>
      <c r="G3" s="33" t="s">
        <v>1518</v>
      </c>
    </row>
    <row r="4" s="30" customFormat="1" ht="39.95" customHeight="1" spans="1:7">
      <c r="A4" s="34" t="s">
        <v>1519</v>
      </c>
      <c r="B4" s="34" t="s">
        <v>1520</v>
      </c>
      <c r="C4" s="34"/>
      <c r="D4" s="34"/>
      <c r="E4" s="34" t="s">
        <v>1521</v>
      </c>
      <c r="F4" s="34"/>
      <c r="G4" s="34"/>
    </row>
    <row r="5" s="30" customFormat="1" ht="39.95" customHeight="1" spans="1:7">
      <c r="A5" s="34"/>
      <c r="B5" s="54"/>
      <c r="C5" s="34" t="s">
        <v>1522</v>
      </c>
      <c r="D5" s="34" t="s">
        <v>1523</v>
      </c>
      <c r="E5" s="54"/>
      <c r="F5" s="34" t="s">
        <v>1522</v>
      </c>
      <c r="G5" s="34" t="s">
        <v>1523</v>
      </c>
    </row>
    <row r="6" s="30" customFormat="1" ht="39.95" customHeight="1" spans="1:7">
      <c r="A6" s="34" t="s">
        <v>1524</v>
      </c>
      <c r="B6" s="34" t="s">
        <v>1525</v>
      </c>
      <c r="C6" s="34" t="s">
        <v>1526</v>
      </c>
      <c r="D6" s="34" t="s">
        <v>1527</v>
      </c>
      <c r="E6" s="34" t="s">
        <v>1528</v>
      </c>
      <c r="F6" s="34" t="s">
        <v>1529</v>
      </c>
      <c r="G6" s="34" t="s">
        <v>1530</v>
      </c>
    </row>
    <row r="7" s="30" customFormat="1" ht="39.95" customHeight="1" spans="1:7">
      <c r="A7" s="55" t="s">
        <v>1531</v>
      </c>
      <c r="B7" s="56">
        <v>258.7</v>
      </c>
      <c r="C7" s="56">
        <v>105.7</v>
      </c>
      <c r="D7" s="56">
        <v>153</v>
      </c>
      <c r="E7" s="56">
        <v>258.62</v>
      </c>
      <c r="F7" s="56">
        <v>105.62</v>
      </c>
      <c r="G7" s="56">
        <v>153</v>
      </c>
    </row>
    <row r="8" s="30" customFormat="1" ht="9" customHeight="1" spans="1:7">
      <c r="A8" s="57"/>
      <c r="B8" s="58"/>
      <c r="C8" s="58"/>
      <c r="D8" s="58"/>
      <c r="E8" s="58"/>
      <c r="F8" s="58"/>
      <c r="G8" s="58"/>
    </row>
    <row r="9" s="30" customFormat="1" ht="16.5" spans="1:7">
      <c r="A9" s="42" t="s">
        <v>1532</v>
      </c>
      <c r="B9" s="48"/>
      <c r="C9" s="48"/>
      <c r="D9" s="48"/>
      <c r="E9" s="48"/>
      <c r="F9" s="48"/>
      <c r="G9" s="48"/>
    </row>
    <row r="10" s="30" customFormat="1" ht="15.75" spans="1:7">
      <c r="A10" s="50" t="s">
        <v>1533</v>
      </c>
      <c r="B10" s="50"/>
      <c r="C10" s="50"/>
      <c r="D10" s="50"/>
      <c r="E10" s="50"/>
      <c r="F10" s="50"/>
      <c r="G10" s="50"/>
    </row>
    <row r="11" s="30" customFormat="1" spans="1:7">
      <c r="A11" s="59"/>
      <c r="B11" s="59"/>
      <c r="C11" s="59"/>
      <c r="D11" s="59"/>
      <c r="E11" s="59"/>
      <c r="F11" s="59"/>
      <c r="G11" s="59"/>
    </row>
  </sheetData>
  <mergeCells count="8">
    <mergeCell ref="A1:B1"/>
    <mergeCell ref="A2:G2"/>
    <mergeCell ref="B4:D4"/>
    <mergeCell ref="E4:G4"/>
    <mergeCell ref="A9:G9"/>
    <mergeCell ref="A10:G10"/>
    <mergeCell ref="A11:G11"/>
    <mergeCell ref="A4:A5"/>
  </mergeCells>
  <printOptions horizontalCentered="1"/>
  <pageMargins left="0.393055555555556" right="0.393055555555556" top="0.865277777777778" bottom="0.393055555555556" header="0" footer="0"/>
  <pageSetup paperSize="9" orientation="landscape"/>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5" tint="0.399914548173467"/>
  </sheetPr>
  <dimension ref="A1:F19"/>
  <sheetViews>
    <sheetView workbookViewId="0">
      <selection activeCell="A2" sqref="A2:C2"/>
    </sheetView>
  </sheetViews>
  <sheetFormatPr defaultColWidth="10" defaultRowHeight="15" outlineLevelCol="5"/>
  <cols>
    <col min="1" max="1" width="40.625" style="30" customWidth="1"/>
    <col min="2" max="3" width="20.625" style="30" customWidth="1"/>
    <col min="4" max="16384" width="10" style="30"/>
  </cols>
  <sheetData>
    <row r="1" s="51" customFormat="1" ht="26.25" customHeight="1" spans="1:2">
      <c r="A1" s="3" t="s">
        <v>1534</v>
      </c>
      <c r="B1" s="4"/>
    </row>
    <row r="2" s="31" customFormat="1" ht="28.7" customHeight="1" spans="1:3">
      <c r="A2" s="43" t="s">
        <v>1535</v>
      </c>
      <c r="B2" s="43"/>
      <c r="C2" s="43"/>
    </row>
    <row r="3" ht="25.5" customHeight="1" spans="1:3">
      <c r="A3" s="44"/>
      <c r="B3" s="44"/>
      <c r="C3" s="33" t="s">
        <v>1518</v>
      </c>
    </row>
    <row r="4" ht="46.5" customHeight="1" spans="1:3">
      <c r="A4" s="34" t="s">
        <v>701</v>
      </c>
      <c r="B4" s="34" t="s">
        <v>801</v>
      </c>
      <c r="C4" s="34" t="s">
        <v>803</v>
      </c>
    </row>
    <row r="5" ht="56.25" customHeight="1" spans="1:3">
      <c r="A5" s="46" t="s">
        <v>1536</v>
      </c>
      <c r="B5" s="47">
        <v>34.92</v>
      </c>
      <c r="C5" s="47">
        <v>34.92</v>
      </c>
    </row>
    <row r="6" ht="56.25" customHeight="1" spans="1:3">
      <c r="A6" s="46" t="s">
        <v>1537</v>
      </c>
      <c r="B6" s="47">
        <v>105.7</v>
      </c>
      <c r="C6" s="47">
        <v>105.7</v>
      </c>
    </row>
    <row r="7" ht="56.25" customHeight="1" spans="1:3">
      <c r="A7" s="46" t="s">
        <v>1538</v>
      </c>
      <c r="B7" s="47">
        <v>74.03</v>
      </c>
      <c r="C7" s="47">
        <v>74.03</v>
      </c>
    </row>
    <row r="8" ht="56.25" customHeight="1" spans="1:3">
      <c r="A8" s="46" t="s">
        <v>1539</v>
      </c>
      <c r="B8" s="47"/>
      <c r="C8" s="47"/>
    </row>
    <row r="9" ht="56.25" customHeight="1" spans="1:3">
      <c r="A9" s="46" t="s">
        <v>1540</v>
      </c>
      <c r="B9" s="47">
        <v>74.03</v>
      </c>
      <c r="C9" s="47">
        <v>74.03</v>
      </c>
    </row>
    <row r="10" ht="56.25" customHeight="1" spans="1:3">
      <c r="A10" s="46" t="s">
        <v>1541</v>
      </c>
      <c r="B10" s="47">
        <v>3.33</v>
      </c>
      <c r="C10" s="47">
        <v>3.33</v>
      </c>
    </row>
    <row r="11" ht="56.25" customHeight="1" spans="1:3">
      <c r="A11" s="46" t="s">
        <v>1542</v>
      </c>
      <c r="B11" s="47">
        <v>105.62</v>
      </c>
      <c r="C11" s="47">
        <v>105.62</v>
      </c>
    </row>
    <row r="12" ht="56.25" customHeight="1" spans="1:3">
      <c r="A12" s="46" t="s">
        <v>1543</v>
      </c>
      <c r="B12" s="47"/>
      <c r="C12" s="47"/>
    </row>
    <row r="13" ht="56.25" customHeight="1" spans="1:3">
      <c r="A13" s="46" t="s">
        <v>1544</v>
      </c>
      <c r="B13" s="47"/>
      <c r="C13" s="47"/>
    </row>
    <row r="14" ht="10.5" customHeight="1" spans="1:3">
      <c r="A14" s="48"/>
      <c r="B14" s="49"/>
      <c r="C14" s="49"/>
    </row>
    <row r="15" ht="33" customHeight="1" spans="1:3">
      <c r="A15" s="52" t="s">
        <v>1545</v>
      </c>
      <c r="B15" s="52"/>
      <c r="C15" s="52"/>
    </row>
    <row r="16" ht="16.5" spans="1:3">
      <c r="A16" s="50" t="s">
        <v>1546</v>
      </c>
      <c r="B16" s="50"/>
      <c r="C16" s="50"/>
    </row>
    <row r="19" spans="6:6">
      <c r="F19" s="53"/>
    </row>
  </sheetData>
  <mergeCells count="4">
    <mergeCell ref="A1:B1"/>
    <mergeCell ref="A2:C2"/>
    <mergeCell ref="A15:C15"/>
    <mergeCell ref="A16:C16"/>
  </mergeCells>
  <printOptions horizontalCentered="1"/>
  <pageMargins left="0.393055555555556" right="0.393055555555556" top="0.511805555555556" bottom="0.393055555555556" header="0" footer="0"/>
  <pageSetup paperSize="9"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5" tint="0.399914548173467"/>
  </sheetPr>
  <dimension ref="A1:C14"/>
  <sheetViews>
    <sheetView workbookViewId="0">
      <selection activeCell="F7" sqref="F7"/>
    </sheetView>
  </sheetViews>
  <sheetFormatPr defaultColWidth="10" defaultRowHeight="15" outlineLevelCol="2"/>
  <cols>
    <col min="1" max="1" width="40.625" style="30" customWidth="1"/>
    <col min="2" max="3" width="20.625" style="30" customWidth="1"/>
    <col min="4" max="4" width="9.75" style="30" customWidth="1"/>
    <col min="5" max="16384" width="10" style="30"/>
  </cols>
  <sheetData>
    <row r="1" s="30" customFormat="1" ht="18" customHeight="1" spans="1:2">
      <c r="A1" s="3" t="s">
        <v>1547</v>
      </c>
      <c r="B1" s="4"/>
    </row>
    <row r="2" s="31" customFormat="1" ht="48" customHeight="1" spans="1:3">
      <c r="A2" s="43" t="s">
        <v>1548</v>
      </c>
      <c r="B2" s="43"/>
      <c r="C2" s="43"/>
    </row>
    <row r="3" ht="33" customHeight="1" spans="1:3">
      <c r="A3" s="44"/>
      <c r="B3" s="44"/>
      <c r="C3" s="33" t="s">
        <v>1518</v>
      </c>
    </row>
    <row r="4" ht="66.75" customHeight="1" spans="1:3">
      <c r="A4" s="45" t="s">
        <v>126</v>
      </c>
      <c r="B4" s="45" t="s">
        <v>929</v>
      </c>
      <c r="C4" s="45" t="s">
        <v>1549</v>
      </c>
    </row>
    <row r="5" ht="58.5" customHeight="1" spans="1:3">
      <c r="A5" s="46" t="s">
        <v>1550</v>
      </c>
      <c r="B5" s="47">
        <v>93</v>
      </c>
      <c r="C5" s="47">
        <v>93</v>
      </c>
    </row>
    <row r="6" ht="58.5" customHeight="1" spans="1:3">
      <c r="A6" s="46" t="s">
        <v>1551</v>
      </c>
      <c r="B6" s="47">
        <v>153</v>
      </c>
      <c r="C6" s="47">
        <v>153</v>
      </c>
    </row>
    <row r="7" ht="58.5" customHeight="1" spans="1:3">
      <c r="A7" s="46" t="s">
        <v>1552</v>
      </c>
      <c r="B7" s="47">
        <v>60</v>
      </c>
      <c r="C7" s="47">
        <v>60</v>
      </c>
    </row>
    <row r="8" ht="58.5" customHeight="1" spans="1:3">
      <c r="A8" s="46" t="s">
        <v>1553</v>
      </c>
      <c r="B8" s="47">
        <v>0</v>
      </c>
      <c r="C8" s="47">
        <v>0</v>
      </c>
    </row>
    <row r="9" ht="58.5" customHeight="1" spans="1:3">
      <c r="A9" s="46" t="s">
        <v>1554</v>
      </c>
      <c r="B9" s="47">
        <v>153</v>
      </c>
      <c r="C9" s="47">
        <v>153</v>
      </c>
    </row>
    <row r="10" ht="58.5" customHeight="1" spans="1:3">
      <c r="A10" s="46" t="s">
        <v>1555</v>
      </c>
      <c r="B10" s="47"/>
      <c r="C10" s="47"/>
    </row>
    <row r="11" ht="58.5" customHeight="1" spans="1:3">
      <c r="A11" s="46" t="s">
        <v>1556</v>
      </c>
      <c r="B11" s="47"/>
      <c r="C11" s="47"/>
    </row>
    <row r="12" ht="9.75" customHeight="1" spans="1:3">
      <c r="A12" s="48"/>
      <c r="B12" s="49"/>
      <c r="C12" s="49"/>
    </row>
    <row r="13" ht="30" customHeight="1" spans="1:3">
      <c r="A13" s="48" t="s">
        <v>1557</v>
      </c>
      <c r="B13" s="48"/>
      <c r="C13" s="48"/>
    </row>
    <row r="14" ht="16.5" spans="1:3">
      <c r="A14" s="50" t="s">
        <v>1546</v>
      </c>
      <c r="B14" s="50"/>
      <c r="C14" s="50"/>
    </row>
  </sheetData>
  <mergeCells count="4">
    <mergeCell ref="A1:B1"/>
    <mergeCell ref="A2:C2"/>
    <mergeCell ref="A13:C13"/>
    <mergeCell ref="A14:C14"/>
  </mergeCells>
  <printOptions horizontalCentered="1"/>
  <pageMargins left="0.393055555555556" right="0.393055555555556" top="0.511805555555556" bottom="0.39305555555555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AO30"/>
  <sheetViews>
    <sheetView showZeros="0" zoomScale="115" zoomScaleNormal="115" workbookViewId="0">
      <selection activeCell="I15" sqref="I15"/>
    </sheetView>
  </sheetViews>
  <sheetFormatPr defaultColWidth="6.75" defaultRowHeight="11.25"/>
  <cols>
    <col min="1" max="1" width="33.625" style="336" customWidth="1"/>
    <col min="2" max="2" width="15.625" style="336" customWidth="1"/>
    <col min="3" max="3" width="15.625" style="574" customWidth="1"/>
    <col min="4" max="4" width="15.625" style="336" customWidth="1"/>
    <col min="5" max="41" width="9" style="336" customWidth="1"/>
    <col min="42" max="16384" width="6.75" style="336"/>
  </cols>
  <sheetData>
    <row r="1" ht="19.5" customHeight="1" spans="1:4">
      <c r="A1" s="567" t="s">
        <v>122</v>
      </c>
      <c r="B1" s="123"/>
      <c r="C1" s="575"/>
      <c r="D1" s="123"/>
    </row>
    <row r="2" ht="34.5" customHeight="1" spans="1:41">
      <c r="A2" s="190" t="s">
        <v>123</v>
      </c>
      <c r="B2" s="190"/>
      <c r="C2" s="190"/>
      <c r="D2" s="190"/>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row>
    <row r="3" ht="19.5" customHeight="1" spans="1:41">
      <c r="A3" s="125"/>
      <c r="B3" s="126"/>
      <c r="C3" s="576" t="s">
        <v>124</v>
      </c>
      <c r="D3" s="128" t="s">
        <v>125</v>
      </c>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41"/>
    </row>
    <row r="4" s="334" customFormat="1" ht="50.25" customHeight="1" spans="1:41">
      <c r="A4" s="577" t="s">
        <v>126</v>
      </c>
      <c r="B4" s="577" t="s">
        <v>127</v>
      </c>
      <c r="C4" s="578" t="s">
        <v>128</v>
      </c>
      <c r="D4" s="579" t="s">
        <v>129</v>
      </c>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343"/>
      <c r="AO4" s="352"/>
    </row>
    <row r="5" s="334" customFormat="1" ht="24.95" customHeight="1" spans="1:41">
      <c r="A5" s="577" t="s">
        <v>130</v>
      </c>
      <c r="B5" s="114">
        <f>B6+B22</f>
        <v>417653</v>
      </c>
      <c r="C5" s="115">
        <f>C6+C22</f>
        <v>401574</v>
      </c>
      <c r="D5" s="580">
        <f>C5/B5</f>
        <v>0.961501533569734</v>
      </c>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c r="AM5" s="343"/>
      <c r="AN5" s="343"/>
      <c r="AO5" s="352"/>
    </row>
    <row r="6" s="335" customFormat="1" ht="24.95" customHeight="1" spans="1:41">
      <c r="A6" s="581" t="s">
        <v>131</v>
      </c>
      <c r="B6" s="333">
        <f>SUM(B7:B21)</f>
        <v>330550</v>
      </c>
      <c r="C6" s="333">
        <f>SUM(C7:C21)</f>
        <v>312457</v>
      </c>
      <c r="D6" s="580">
        <f t="shared" ref="D6:D29" si="0">C6/B6</f>
        <v>0.945263954016034</v>
      </c>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c r="AL6" s="346"/>
      <c r="AM6" s="346"/>
      <c r="AN6" s="346"/>
      <c r="AO6" s="346"/>
    </row>
    <row r="7" ht="24.95" customHeight="1" spans="1:4">
      <c r="A7" s="582" t="s">
        <v>132</v>
      </c>
      <c r="B7" s="583">
        <v>66160</v>
      </c>
      <c r="C7" s="584">
        <v>66699</v>
      </c>
      <c r="D7" s="585">
        <f t="shared" si="0"/>
        <v>1.0081469165659</v>
      </c>
    </row>
    <row r="8" ht="24.95" customHeight="1" spans="1:4">
      <c r="A8" s="582" t="s">
        <v>133</v>
      </c>
      <c r="B8" s="583">
        <v>28974</v>
      </c>
      <c r="C8" s="584">
        <v>38191</v>
      </c>
      <c r="D8" s="585">
        <f t="shared" si="0"/>
        <v>1.31811279077794</v>
      </c>
    </row>
    <row r="9" ht="24.95" customHeight="1" spans="1:4">
      <c r="A9" s="582" t="s">
        <v>134</v>
      </c>
      <c r="B9" s="583">
        <v>10632</v>
      </c>
      <c r="C9" s="584">
        <v>13488</v>
      </c>
      <c r="D9" s="585">
        <f t="shared" si="0"/>
        <v>1.2686230248307</v>
      </c>
    </row>
    <row r="10" ht="24.95" customHeight="1" spans="1:4">
      <c r="A10" s="582" t="s">
        <v>135</v>
      </c>
      <c r="B10" s="583">
        <v>84</v>
      </c>
      <c r="C10" s="584">
        <v>117</v>
      </c>
      <c r="D10" s="585">
        <f t="shared" si="0"/>
        <v>1.39285714285714</v>
      </c>
    </row>
    <row r="11" ht="24.95" customHeight="1" spans="1:4">
      <c r="A11" s="582" t="s">
        <v>136</v>
      </c>
      <c r="B11" s="583">
        <v>11613</v>
      </c>
      <c r="C11" s="584">
        <v>12824</v>
      </c>
      <c r="D11" s="585">
        <f t="shared" si="0"/>
        <v>1.10427968655817</v>
      </c>
    </row>
    <row r="12" ht="24.95" customHeight="1" spans="1:4">
      <c r="A12" s="582" t="s">
        <v>137</v>
      </c>
      <c r="B12" s="583">
        <v>8155</v>
      </c>
      <c r="C12" s="584">
        <v>12976</v>
      </c>
      <c r="D12" s="585">
        <f t="shared" si="0"/>
        <v>1.59117106069896</v>
      </c>
    </row>
    <row r="13" ht="24.95" customHeight="1" spans="1:4">
      <c r="A13" s="582" t="s">
        <v>138</v>
      </c>
      <c r="B13" s="583">
        <v>8929</v>
      </c>
      <c r="C13" s="584">
        <v>9921</v>
      </c>
      <c r="D13" s="585">
        <f t="shared" si="0"/>
        <v>1.11109866726397</v>
      </c>
    </row>
    <row r="14" ht="24.95" customHeight="1" spans="1:4">
      <c r="A14" s="582" t="s">
        <v>139</v>
      </c>
      <c r="B14" s="583">
        <v>27465</v>
      </c>
      <c r="C14" s="584">
        <v>22136</v>
      </c>
      <c r="D14" s="585">
        <f t="shared" si="0"/>
        <v>0.805971236118696</v>
      </c>
    </row>
    <row r="15" ht="24.95" customHeight="1" spans="1:4">
      <c r="A15" s="582" t="s">
        <v>140</v>
      </c>
      <c r="B15" s="583">
        <v>71248</v>
      </c>
      <c r="C15" s="584">
        <v>38465</v>
      </c>
      <c r="D15" s="585">
        <f t="shared" si="0"/>
        <v>0.539874803503256</v>
      </c>
    </row>
    <row r="16" ht="24.95" customHeight="1" spans="1:4">
      <c r="A16" s="582" t="s">
        <v>141</v>
      </c>
      <c r="B16" s="583">
        <v>4132</v>
      </c>
      <c r="C16" s="584">
        <v>391</v>
      </c>
      <c r="D16" s="585">
        <f t="shared" si="0"/>
        <v>0.0946272991287512</v>
      </c>
    </row>
    <row r="17" ht="24.95" customHeight="1" spans="1:4">
      <c r="A17" s="582" t="s">
        <v>142</v>
      </c>
      <c r="B17" s="583">
        <v>92915</v>
      </c>
      <c r="C17" s="584">
        <v>96858</v>
      </c>
      <c r="D17" s="585">
        <f t="shared" si="0"/>
        <v>1.04243663563472</v>
      </c>
    </row>
    <row r="18" ht="24.95" customHeight="1" spans="1:4">
      <c r="A18" s="582" t="s">
        <v>143</v>
      </c>
      <c r="B18" s="583"/>
      <c r="C18" s="584"/>
      <c r="D18" s="585"/>
    </row>
    <row r="19" ht="24.95" customHeight="1" spans="1:4">
      <c r="A19" s="582" t="s">
        <v>144</v>
      </c>
      <c r="B19" s="583">
        <v>148</v>
      </c>
      <c r="C19" s="584">
        <v>216</v>
      </c>
      <c r="D19" s="585">
        <f t="shared" si="0"/>
        <v>1.45945945945946</v>
      </c>
    </row>
    <row r="20" ht="24.95" customHeight="1" spans="1:4">
      <c r="A20" s="582" t="s">
        <v>145</v>
      </c>
      <c r="B20" s="583"/>
      <c r="C20" s="584"/>
      <c r="D20" s="585"/>
    </row>
    <row r="21" ht="24.95" customHeight="1" spans="1:4">
      <c r="A21" s="582" t="s">
        <v>146</v>
      </c>
      <c r="B21" s="583">
        <v>95</v>
      </c>
      <c r="C21" s="584">
        <v>175</v>
      </c>
      <c r="D21" s="585">
        <f t="shared" si="0"/>
        <v>1.84210526315789</v>
      </c>
    </row>
    <row r="22" ht="24.95" customHeight="1" spans="1:4">
      <c r="A22" s="581" t="s">
        <v>147</v>
      </c>
      <c r="B22" s="586">
        <f>SUM(B23:B29)</f>
        <v>87103</v>
      </c>
      <c r="C22" s="587">
        <f>SUM(C23:C29)</f>
        <v>89117</v>
      </c>
      <c r="D22" s="580">
        <f t="shared" si="0"/>
        <v>1.02312205090525</v>
      </c>
    </row>
    <row r="23" ht="24.95" customHeight="1" spans="1:4">
      <c r="A23" s="582" t="s">
        <v>148</v>
      </c>
      <c r="B23" s="583">
        <v>11763</v>
      </c>
      <c r="C23" s="584">
        <v>12967</v>
      </c>
      <c r="D23" s="585">
        <f t="shared" si="0"/>
        <v>1.10235484145201</v>
      </c>
    </row>
    <row r="24" ht="24.95" customHeight="1" spans="1:4">
      <c r="A24" s="582" t="s">
        <v>149</v>
      </c>
      <c r="B24" s="583">
        <v>572</v>
      </c>
      <c r="C24" s="584">
        <v>838</v>
      </c>
      <c r="D24" s="585">
        <f t="shared" si="0"/>
        <v>1.46503496503496</v>
      </c>
    </row>
    <row r="25" ht="24.95" customHeight="1" spans="1:4">
      <c r="A25" s="582" t="s">
        <v>150</v>
      </c>
      <c r="B25" s="583">
        <v>15098</v>
      </c>
      <c r="C25" s="584">
        <v>11199</v>
      </c>
      <c r="D25" s="585">
        <f t="shared" si="0"/>
        <v>0.741753874685389</v>
      </c>
    </row>
    <row r="26" ht="24.95" customHeight="1" spans="1:4">
      <c r="A26" s="582" t="s">
        <v>151</v>
      </c>
      <c r="B26" s="583">
        <v>58558</v>
      </c>
      <c r="C26" s="584">
        <v>62427</v>
      </c>
      <c r="D26" s="585">
        <f t="shared" si="0"/>
        <v>1.06607124560265</v>
      </c>
    </row>
    <row r="27" ht="24.95" customHeight="1" spans="1:4">
      <c r="A27" s="582" t="s">
        <v>152</v>
      </c>
      <c r="B27" s="583"/>
      <c r="C27" s="584"/>
      <c r="D27" s="580"/>
    </row>
    <row r="28" ht="24.95" customHeight="1" spans="1:4">
      <c r="A28" s="582" t="s">
        <v>153</v>
      </c>
      <c r="B28" s="583">
        <v>101</v>
      </c>
      <c r="C28" s="584">
        <v>105</v>
      </c>
      <c r="D28" s="585">
        <f t="shared" si="0"/>
        <v>1.03960396039604</v>
      </c>
    </row>
    <row r="29" ht="24.95" customHeight="1" spans="1:4">
      <c r="A29" s="582" t="s">
        <v>154</v>
      </c>
      <c r="B29" s="583">
        <v>1011</v>
      </c>
      <c r="C29" s="584">
        <v>1581</v>
      </c>
      <c r="D29" s="585">
        <f t="shared" si="0"/>
        <v>1.56379821958457</v>
      </c>
    </row>
    <row r="30" ht="23.25" customHeight="1" spans="1:4">
      <c r="A30" s="588" t="s">
        <v>155</v>
      </c>
      <c r="B30" s="588"/>
      <c r="C30" s="588"/>
      <c r="D30" s="588"/>
    </row>
  </sheetData>
  <sheetProtection formatCells="0" formatColumns="0" formatRows="0"/>
  <mergeCells count="2">
    <mergeCell ref="A2:D2"/>
    <mergeCell ref="A30:D30"/>
  </mergeCells>
  <printOptions horizontalCentered="1"/>
  <pageMargins left="0.707638888888889" right="0.707638888888889" top="0.46875" bottom="0.338888888888889" header="0.313888888888889" footer="0.313888888888889"/>
  <pageSetup paperSize="9" fitToHeight="0" orientation="portrait"/>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5" tint="0.399945066682943"/>
  </sheetPr>
  <dimension ref="A1:D27"/>
  <sheetViews>
    <sheetView workbookViewId="0">
      <pane ySplit="4" topLeftCell="A17" activePane="bottomLeft" state="frozen"/>
      <selection/>
      <selection pane="bottomLeft" activeCell="A2" sqref="A2:D2"/>
    </sheetView>
  </sheetViews>
  <sheetFormatPr defaultColWidth="9" defaultRowHeight="15" outlineLevelCol="3"/>
  <cols>
    <col min="1" max="1" width="33.375" style="30" customWidth="1"/>
    <col min="2" max="4" width="15.625" style="30" customWidth="1"/>
    <col min="5" max="5" width="9.75" style="30" customWidth="1"/>
    <col min="6" max="16384" width="9" style="30"/>
  </cols>
  <sheetData>
    <row r="1" s="30" customFormat="1" ht="24" customHeight="1" spans="1:2">
      <c r="A1" s="4" t="s">
        <v>1558</v>
      </c>
      <c r="B1" s="4"/>
    </row>
    <row r="2" s="31" customFormat="1" ht="28.7" customHeight="1" spans="1:4">
      <c r="A2" s="32" t="s">
        <v>1559</v>
      </c>
      <c r="B2" s="32"/>
      <c r="C2" s="32"/>
      <c r="D2" s="32"/>
    </row>
    <row r="3" ht="24" customHeight="1" spans="4:4">
      <c r="D3" s="33" t="s">
        <v>1518</v>
      </c>
    </row>
    <row r="4" ht="28.5" customHeight="1" spans="1:4">
      <c r="A4" s="34" t="s">
        <v>701</v>
      </c>
      <c r="B4" s="34" t="s">
        <v>1560</v>
      </c>
      <c r="C4" s="34" t="s">
        <v>1561</v>
      </c>
      <c r="D4" s="34" t="s">
        <v>1562</v>
      </c>
    </row>
    <row r="5" ht="28.5" customHeight="1" spans="1:4">
      <c r="A5" s="35" t="s">
        <v>1563</v>
      </c>
      <c r="B5" s="36" t="s">
        <v>1564</v>
      </c>
      <c r="C5" s="36"/>
      <c r="D5" s="37">
        <v>134.03</v>
      </c>
    </row>
    <row r="6" ht="28.5" customHeight="1" spans="1:4">
      <c r="A6" s="35" t="s">
        <v>1565</v>
      </c>
      <c r="B6" s="36" t="s">
        <v>1526</v>
      </c>
      <c r="C6" s="36"/>
      <c r="D6" s="37">
        <v>74.03</v>
      </c>
    </row>
    <row r="7" ht="28.5" customHeight="1" spans="1:4">
      <c r="A7" s="35" t="s">
        <v>1566</v>
      </c>
      <c r="B7" s="36" t="s">
        <v>1527</v>
      </c>
      <c r="C7" s="36"/>
      <c r="D7" s="37">
        <v>74.03</v>
      </c>
    </row>
    <row r="8" ht="28.5" customHeight="1" spans="1:4">
      <c r="A8" s="35" t="s">
        <v>1567</v>
      </c>
      <c r="B8" s="36" t="s">
        <v>1568</v>
      </c>
      <c r="C8" s="36"/>
      <c r="D8" s="37">
        <v>60</v>
      </c>
    </row>
    <row r="9" ht="28.5" customHeight="1" spans="1:4">
      <c r="A9" s="35" t="s">
        <v>1566</v>
      </c>
      <c r="B9" s="36" t="s">
        <v>1529</v>
      </c>
      <c r="C9" s="36"/>
      <c r="D9" s="37">
        <v>57</v>
      </c>
    </row>
    <row r="10" ht="28.5" customHeight="1" spans="1:4">
      <c r="A10" s="35" t="s">
        <v>1569</v>
      </c>
      <c r="B10" s="36" t="s">
        <v>1570</v>
      </c>
      <c r="C10" s="36"/>
      <c r="D10" s="37">
        <v>3.33</v>
      </c>
    </row>
    <row r="11" ht="28.5" customHeight="1" spans="1:4">
      <c r="A11" s="35" t="s">
        <v>1565</v>
      </c>
      <c r="B11" s="36" t="s">
        <v>1571</v>
      </c>
      <c r="C11" s="36"/>
      <c r="D11" s="37">
        <v>3.33</v>
      </c>
    </row>
    <row r="12" ht="28.5" customHeight="1" spans="1:4">
      <c r="A12" s="35" t="s">
        <v>1567</v>
      </c>
      <c r="B12" s="36" t="s">
        <v>1572</v>
      </c>
      <c r="C12" s="36"/>
      <c r="D12" s="37">
        <v>0</v>
      </c>
    </row>
    <row r="13" ht="28.5" customHeight="1" spans="1:4">
      <c r="A13" s="35" t="s">
        <v>1573</v>
      </c>
      <c r="B13" s="36" t="s">
        <v>1574</v>
      </c>
      <c r="C13" s="36"/>
      <c r="D13" s="37">
        <v>4.51</v>
      </c>
    </row>
    <row r="14" ht="28.5" customHeight="1" spans="1:4">
      <c r="A14" s="35" t="s">
        <v>1565</v>
      </c>
      <c r="B14" s="36" t="s">
        <v>1575</v>
      </c>
      <c r="C14" s="36"/>
      <c r="D14" s="37">
        <v>1.18</v>
      </c>
    </row>
    <row r="15" ht="28.5" customHeight="1" spans="1:4">
      <c r="A15" s="35" t="s">
        <v>1567</v>
      </c>
      <c r="B15" s="36" t="s">
        <v>1576</v>
      </c>
      <c r="C15" s="36"/>
      <c r="D15" s="37">
        <v>3.33</v>
      </c>
    </row>
    <row r="16" ht="28.5" customHeight="1" spans="1:4">
      <c r="A16" s="35" t="s">
        <v>1577</v>
      </c>
      <c r="B16" s="36" t="s">
        <v>1578</v>
      </c>
      <c r="C16" s="36"/>
      <c r="D16" s="37">
        <v>5</v>
      </c>
    </row>
    <row r="17" ht="28.5" customHeight="1" spans="1:4">
      <c r="A17" s="35" t="s">
        <v>1565</v>
      </c>
      <c r="B17" s="36" t="s">
        <v>1579</v>
      </c>
      <c r="C17" s="36"/>
      <c r="D17" s="37">
        <v>5</v>
      </c>
    </row>
    <row r="18" ht="28.5" customHeight="1" spans="1:4">
      <c r="A18" s="35" t="s">
        <v>1580</v>
      </c>
      <c r="B18" s="36"/>
      <c r="C18" s="36"/>
      <c r="D18" s="37">
        <v>5</v>
      </c>
    </row>
    <row r="19" ht="28.5" customHeight="1" spans="1:4">
      <c r="A19" s="35" t="s">
        <v>1581</v>
      </c>
      <c r="B19" s="36" t="s">
        <v>1582</v>
      </c>
      <c r="C19" s="36"/>
      <c r="D19" s="37">
        <v>0</v>
      </c>
    </row>
    <row r="20" ht="28.5" customHeight="1" spans="1:4">
      <c r="A20" s="35" t="s">
        <v>1567</v>
      </c>
      <c r="B20" s="36" t="s">
        <v>1583</v>
      </c>
      <c r="C20" s="36"/>
      <c r="D20" s="37">
        <v>0</v>
      </c>
    </row>
    <row r="21" ht="28.5" customHeight="1" spans="1:4">
      <c r="A21" s="35" t="s">
        <v>1580</v>
      </c>
      <c r="B21" s="36"/>
      <c r="C21" s="36"/>
      <c r="D21" s="37">
        <v>0</v>
      </c>
    </row>
    <row r="22" ht="28.5" customHeight="1" spans="1:4">
      <c r="A22" s="35" t="s">
        <v>1584</v>
      </c>
      <c r="B22" s="36" t="s">
        <v>1585</v>
      </c>
      <c r="C22" s="36"/>
      <c r="D22" s="37">
        <v>0</v>
      </c>
    </row>
    <row r="23" ht="28.5" customHeight="1" spans="1:4">
      <c r="A23" s="35" t="s">
        <v>1586</v>
      </c>
      <c r="B23" s="36" t="s">
        <v>1587</v>
      </c>
      <c r="C23" s="36"/>
      <c r="D23" s="37">
        <v>8.75</v>
      </c>
    </row>
    <row r="24" ht="28.5" customHeight="1" spans="1:4">
      <c r="A24" s="35" t="s">
        <v>1565</v>
      </c>
      <c r="B24" s="36" t="s">
        <v>1588</v>
      </c>
      <c r="C24" s="36"/>
      <c r="D24" s="38">
        <v>3.45</v>
      </c>
    </row>
    <row r="25" ht="28.5" customHeight="1" spans="1:4">
      <c r="A25" s="35" t="s">
        <v>1567</v>
      </c>
      <c r="B25" s="36" t="s">
        <v>1589</v>
      </c>
      <c r="C25" s="36"/>
      <c r="D25" s="38">
        <v>5.3</v>
      </c>
    </row>
    <row r="26" ht="9.75" customHeight="1" spans="1:4">
      <c r="A26" s="39"/>
      <c r="B26" s="40"/>
      <c r="C26" s="40"/>
      <c r="D26" s="41"/>
    </row>
    <row r="27" ht="43.5" customHeight="1" spans="1:4">
      <c r="A27" s="42" t="s">
        <v>1590</v>
      </c>
      <c r="B27" s="42"/>
      <c r="C27" s="42"/>
      <c r="D27" s="42"/>
    </row>
  </sheetData>
  <mergeCells count="3">
    <mergeCell ref="A1:B1"/>
    <mergeCell ref="A2:D2"/>
    <mergeCell ref="A27:D27"/>
  </mergeCells>
  <printOptions horizontalCentered="1"/>
  <pageMargins left="0.393055555555556" right="0.393055555555556" top="0.511805555555556" bottom="0.393055555555556" header="0" footer="0"/>
  <pageSetup paperSize="9"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5" tint="0.399914548173467"/>
  </sheetPr>
  <dimension ref="A1:E13"/>
  <sheetViews>
    <sheetView workbookViewId="0">
      <selection activeCell="A2" sqref="A2:E2"/>
    </sheetView>
  </sheetViews>
  <sheetFormatPr defaultColWidth="10" defaultRowHeight="15" outlineLevelCol="4"/>
  <cols>
    <col min="1" max="1" width="30.625" style="18" customWidth="1"/>
    <col min="2" max="5" width="20.625" style="18" customWidth="1"/>
    <col min="6" max="6" width="9.75" style="18" customWidth="1"/>
    <col min="7" max="16384" width="10" style="18"/>
  </cols>
  <sheetData>
    <row r="1" s="18" customFormat="1" ht="21" customHeight="1" spans="1:4">
      <c r="A1" s="4" t="s">
        <v>1591</v>
      </c>
      <c r="B1" s="4"/>
      <c r="C1" s="20"/>
      <c r="D1" s="20"/>
    </row>
    <row r="2" s="19" customFormat="1" ht="28.7" customHeight="1" spans="1:5">
      <c r="A2" s="21" t="s">
        <v>1592</v>
      </c>
      <c r="B2" s="21"/>
      <c r="C2" s="21"/>
      <c r="D2" s="21"/>
      <c r="E2" s="21"/>
    </row>
    <row r="3" ht="22.5" customHeight="1" spans="2:5">
      <c r="B3" s="22"/>
      <c r="C3" s="22"/>
      <c r="D3" s="22"/>
      <c r="E3" s="23" t="s">
        <v>1518</v>
      </c>
    </row>
    <row r="4" ht="45" customHeight="1" spans="1:5">
      <c r="A4" s="24" t="s">
        <v>1593</v>
      </c>
      <c r="B4" s="24" t="s">
        <v>1560</v>
      </c>
      <c r="C4" s="24" t="s">
        <v>1561</v>
      </c>
      <c r="D4" s="24" t="s">
        <v>1562</v>
      </c>
      <c r="E4" s="24" t="s">
        <v>1594</v>
      </c>
    </row>
    <row r="5" ht="45" customHeight="1" spans="1:5">
      <c r="A5" s="25" t="s">
        <v>1595</v>
      </c>
      <c r="B5" s="24" t="s">
        <v>1525</v>
      </c>
      <c r="C5" s="25"/>
      <c r="D5" s="25">
        <v>258.7</v>
      </c>
      <c r="E5" s="24"/>
    </row>
    <row r="6" ht="45" customHeight="1" spans="1:5">
      <c r="A6" s="26" t="s">
        <v>1596</v>
      </c>
      <c r="B6" s="27" t="s">
        <v>1526</v>
      </c>
      <c r="C6" s="26"/>
      <c r="D6" s="26">
        <v>105.7</v>
      </c>
      <c r="E6" s="27"/>
    </row>
    <row r="7" ht="45" customHeight="1" spans="1:5">
      <c r="A7" s="26" t="s">
        <v>1597</v>
      </c>
      <c r="B7" s="27" t="s">
        <v>1527</v>
      </c>
      <c r="C7" s="26"/>
      <c r="D7" s="26">
        <v>153</v>
      </c>
      <c r="E7" s="27"/>
    </row>
    <row r="8" ht="45" customHeight="1" spans="1:5">
      <c r="A8" s="25" t="s">
        <v>1598</v>
      </c>
      <c r="B8" s="24" t="s">
        <v>1528</v>
      </c>
      <c r="C8" s="25"/>
      <c r="D8" s="25"/>
      <c r="E8" s="24"/>
    </row>
    <row r="9" ht="45" customHeight="1" spans="1:5">
      <c r="A9" s="26" t="s">
        <v>1596</v>
      </c>
      <c r="B9" s="27" t="s">
        <v>1529</v>
      </c>
      <c r="C9" s="26"/>
      <c r="D9" s="26"/>
      <c r="E9" s="27"/>
    </row>
    <row r="10" ht="45" customHeight="1" spans="1:5">
      <c r="A10" s="26" t="s">
        <v>1597</v>
      </c>
      <c r="B10" s="27" t="s">
        <v>1530</v>
      </c>
      <c r="C10" s="26"/>
      <c r="D10" s="26"/>
      <c r="E10" s="27"/>
    </row>
    <row r="11" ht="9.75" customHeight="1" spans="1:5">
      <c r="A11" s="28"/>
      <c r="B11" s="29"/>
      <c r="C11" s="28"/>
      <c r="D11" s="28"/>
      <c r="E11" s="29"/>
    </row>
    <row r="12" ht="15.75" customHeight="1" spans="1:5">
      <c r="A12" s="28" t="s">
        <v>1599</v>
      </c>
      <c r="B12" s="28"/>
      <c r="C12" s="28"/>
      <c r="D12" s="28"/>
      <c r="E12" s="28"/>
    </row>
    <row r="13" ht="15.75" customHeight="1" spans="1:5">
      <c r="A13" s="28" t="s">
        <v>1600</v>
      </c>
      <c r="B13" s="28"/>
      <c r="C13" s="28"/>
      <c r="D13" s="28"/>
      <c r="E13" s="28"/>
    </row>
  </sheetData>
  <mergeCells count="4">
    <mergeCell ref="A1:B1"/>
    <mergeCell ref="A2:E2"/>
    <mergeCell ref="A12:E12"/>
    <mergeCell ref="A13:E13"/>
  </mergeCells>
  <printOptions horizontalCentered="1"/>
  <pageMargins left="0.393055555555556" right="0.393055555555556" top="0.55" bottom="0.393055555555556" header="0.354166666666667" footer="0"/>
  <pageSetup paperSize="9" orientation="landscape"/>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5" tint="0.399914548173467"/>
  </sheetPr>
  <dimension ref="A1:I10"/>
  <sheetViews>
    <sheetView workbookViewId="0">
      <pane ySplit="4" topLeftCell="A5" activePane="bottomLeft" state="frozen"/>
      <selection/>
      <selection pane="bottomLeft" activeCell="G17" sqref="G17"/>
    </sheetView>
  </sheetViews>
  <sheetFormatPr defaultColWidth="10" defaultRowHeight="15"/>
  <cols>
    <col min="1" max="1" width="15.625" style="1" customWidth="1"/>
    <col min="2" max="6" width="20.625" style="1" customWidth="1"/>
    <col min="7" max="7" width="9.75" style="1" customWidth="1"/>
    <col min="8" max="16384" width="10" style="1"/>
  </cols>
  <sheetData>
    <row r="1" s="1" customFormat="1" ht="19.5" customHeight="1" spans="1:2">
      <c r="A1" s="3" t="s">
        <v>1601</v>
      </c>
      <c r="B1" s="4"/>
    </row>
    <row r="2" s="2" customFormat="1" ht="28.7" customHeight="1" spans="1:6">
      <c r="A2" s="5" t="s">
        <v>1602</v>
      </c>
      <c r="B2" s="5"/>
      <c r="C2" s="5"/>
      <c r="D2" s="5"/>
      <c r="E2" s="5"/>
      <c r="F2" s="5"/>
    </row>
    <row r="3" ht="20.25" customHeight="1" spans="1:6">
      <c r="A3" s="6"/>
      <c r="B3" s="6"/>
      <c r="C3" s="6"/>
      <c r="D3" s="6"/>
      <c r="E3" s="6"/>
      <c r="F3" s="7" t="s">
        <v>1518</v>
      </c>
    </row>
    <row r="4" ht="62.25" customHeight="1" spans="1:6">
      <c r="A4" s="8" t="s">
        <v>1603</v>
      </c>
      <c r="B4" s="8" t="s">
        <v>1604</v>
      </c>
      <c r="C4" s="8" t="s">
        <v>1605</v>
      </c>
      <c r="D4" s="8" t="s">
        <v>1606</v>
      </c>
      <c r="E4" s="8" t="s">
        <v>1607</v>
      </c>
      <c r="F4" s="8" t="s">
        <v>1608</v>
      </c>
    </row>
    <row r="5" ht="62.25" customHeight="1" spans="1:6">
      <c r="A5" s="9">
        <v>1</v>
      </c>
      <c r="B5" s="8"/>
      <c r="C5" s="10"/>
      <c r="D5" s="8"/>
      <c r="E5" s="9"/>
      <c r="F5" s="8"/>
    </row>
    <row r="6" ht="62.25" customHeight="1" spans="1:9">
      <c r="A6" s="9">
        <v>2</v>
      </c>
      <c r="B6" s="8"/>
      <c r="C6" s="10"/>
      <c r="D6" s="8"/>
      <c r="E6" s="9"/>
      <c r="F6" s="8"/>
      <c r="I6" s="17"/>
    </row>
    <row r="7" ht="62.25" customHeight="1" spans="1:6">
      <c r="A7" s="9">
        <v>3</v>
      </c>
      <c r="B7" s="11"/>
      <c r="C7" s="11"/>
      <c r="D7" s="11"/>
      <c r="E7" s="11"/>
      <c r="F7" s="12"/>
    </row>
    <row r="8" ht="9" customHeight="1" spans="1:6">
      <c r="A8" s="13"/>
      <c r="B8" s="14"/>
      <c r="C8" s="14"/>
      <c r="D8" s="14"/>
      <c r="E8" s="14"/>
      <c r="F8" s="15"/>
    </row>
    <row r="9" ht="15.75" spans="1:6">
      <c r="A9" s="14" t="s">
        <v>1609</v>
      </c>
      <c r="B9" s="14"/>
      <c r="C9" s="14"/>
      <c r="D9" s="14"/>
      <c r="E9" s="14"/>
      <c r="F9" s="14"/>
    </row>
    <row r="10" ht="16.5" spans="1:6">
      <c r="A10" s="16" t="s">
        <v>1610</v>
      </c>
      <c r="B10" s="16"/>
      <c r="C10" s="16"/>
      <c r="D10" s="16"/>
      <c r="E10" s="16"/>
      <c r="F10" s="16"/>
    </row>
  </sheetData>
  <mergeCells count="4">
    <mergeCell ref="A1:B1"/>
    <mergeCell ref="A2:F2"/>
    <mergeCell ref="A9:F9"/>
    <mergeCell ref="A10:F10"/>
  </mergeCells>
  <printOptions horizontalCentered="1"/>
  <pageMargins left="0.393055555555556" right="0.393055555555556" top="0.904166666666667" bottom="0.393055555555556" header="0.55"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AJ29"/>
  <sheetViews>
    <sheetView showZeros="0" workbookViewId="0">
      <selection activeCell="E5" sqref="E5"/>
    </sheetView>
  </sheetViews>
  <sheetFormatPr defaultColWidth="6.75" defaultRowHeight="11.25"/>
  <cols>
    <col min="1" max="1" width="35.625" style="414" customWidth="1"/>
    <col min="2" max="4" width="15.625" style="414" customWidth="1"/>
    <col min="5" max="5" width="5.125" style="414" customWidth="1"/>
    <col min="6" max="36" width="9" style="414" customWidth="1"/>
    <col min="37" max="16384" width="6.75" style="414"/>
  </cols>
  <sheetData>
    <row r="1" ht="19.5" customHeight="1" spans="1:4">
      <c r="A1" s="567" t="s">
        <v>156</v>
      </c>
      <c r="B1" s="105"/>
      <c r="C1" s="105"/>
      <c r="D1" s="105"/>
    </row>
    <row r="2" ht="31.5" customHeight="1" spans="1:36">
      <c r="A2" s="106" t="s">
        <v>157</v>
      </c>
      <c r="B2" s="106"/>
      <c r="C2" s="106"/>
      <c r="D2" s="106"/>
      <c r="E2" s="417"/>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row>
    <row r="3" s="411" customFormat="1" ht="19.5" customHeight="1" spans="1:36">
      <c r="A3" s="108"/>
      <c r="B3" s="109"/>
      <c r="C3" s="109"/>
      <c r="D3" s="419" t="s">
        <v>125</v>
      </c>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row>
    <row r="4" s="411" customFormat="1" ht="50.25" customHeight="1" spans="1:36">
      <c r="A4" s="112" t="s">
        <v>126</v>
      </c>
      <c r="B4" s="112" t="s">
        <v>127</v>
      </c>
      <c r="C4" s="113" t="s">
        <v>128</v>
      </c>
      <c r="D4" s="568" t="s">
        <v>129</v>
      </c>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8"/>
    </row>
    <row r="5" s="411" customFormat="1" ht="24.95" customHeight="1" spans="1:4">
      <c r="A5" s="569" t="s">
        <v>158</v>
      </c>
      <c r="B5" s="345">
        <f>SUM(B6:B29)</f>
        <v>938582</v>
      </c>
      <c r="C5" s="570">
        <f>SUM(C6:C29)</f>
        <v>920890.46</v>
      </c>
      <c r="D5" s="571">
        <f t="shared" ref="D5:D29" si="0">C5/B5</f>
        <v>0.981150778514823</v>
      </c>
    </row>
    <row r="6" s="411" customFormat="1" ht="24.95" customHeight="1" spans="1:36">
      <c r="A6" s="572" t="s">
        <v>159</v>
      </c>
      <c r="B6" s="566">
        <v>64356</v>
      </c>
      <c r="C6" s="138">
        <v>73980.88</v>
      </c>
      <c r="D6" s="573">
        <f t="shared" si="0"/>
        <v>1.14955684007707</v>
      </c>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row>
    <row r="7" s="411" customFormat="1" ht="24.95" customHeight="1" spans="1:36">
      <c r="A7" s="572" t="s">
        <v>160</v>
      </c>
      <c r="B7" s="566"/>
      <c r="C7" s="138"/>
      <c r="D7" s="573"/>
      <c r="E7" s="420"/>
      <c r="F7" s="420"/>
      <c r="G7" s="420"/>
      <c r="H7" s="420"/>
      <c r="I7" s="420"/>
      <c r="J7" s="420"/>
      <c r="K7" s="420"/>
      <c r="L7" s="420"/>
      <c r="M7" s="420"/>
      <c r="N7" s="420"/>
      <c r="O7" s="420"/>
      <c r="P7" s="420"/>
      <c r="Q7" s="420"/>
      <c r="R7" s="420"/>
      <c r="S7" s="420"/>
      <c r="T7" s="420"/>
      <c r="U7" s="420"/>
      <c r="V7" s="420"/>
      <c r="W7" s="420"/>
      <c r="X7" s="420"/>
      <c r="Y7" s="420"/>
      <c r="Z7" s="420"/>
      <c r="AA7" s="420"/>
      <c r="AB7" s="420"/>
      <c r="AC7" s="420"/>
      <c r="AD7" s="420"/>
      <c r="AE7" s="420"/>
      <c r="AF7" s="420"/>
      <c r="AG7" s="420"/>
      <c r="AH7" s="420"/>
      <c r="AI7" s="420"/>
      <c r="AJ7" s="420"/>
    </row>
    <row r="8" s="411" customFormat="1" ht="24.95" customHeight="1" spans="1:36">
      <c r="A8" s="572" t="s">
        <v>161</v>
      </c>
      <c r="B8" s="566">
        <v>5122</v>
      </c>
      <c r="C8" s="138">
        <v>6427.58</v>
      </c>
      <c r="D8" s="573">
        <f t="shared" si="0"/>
        <v>1.254896524795</v>
      </c>
      <c r="E8" s="420"/>
      <c r="F8" s="420"/>
      <c r="G8" s="420"/>
      <c r="H8" s="420"/>
      <c r="I8" s="420"/>
      <c r="J8" s="420"/>
      <c r="K8" s="420"/>
      <c r="L8" s="420"/>
      <c r="M8" s="420"/>
      <c r="N8" s="420"/>
      <c r="O8" s="420"/>
      <c r="P8" s="420"/>
      <c r="Q8" s="420"/>
      <c r="R8" s="420"/>
      <c r="S8" s="420"/>
      <c r="T8" s="420"/>
      <c r="U8" s="420"/>
      <c r="V8" s="420"/>
      <c r="W8" s="420"/>
      <c r="X8" s="420"/>
      <c r="Y8" s="420"/>
      <c r="Z8" s="420"/>
      <c r="AA8" s="420"/>
      <c r="AB8" s="420"/>
      <c r="AC8" s="420"/>
      <c r="AD8" s="420"/>
      <c r="AE8" s="420"/>
      <c r="AF8" s="420"/>
      <c r="AG8" s="420"/>
      <c r="AH8" s="420"/>
      <c r="AI8" s="420"/>
      <c r="AJ8" s="420"/>
    </row>
    <row r="9" s="411" customFormat="1" ht="24.95" customHeight="1" spans="1:36">
      <c r="A9" s="572" t="s">
        <v>162</v>
      </c>
      <c r="B9" s="566">
        <v>80266</v>
      </c>
      <c r="C9" s="138">
        <v>83220.89</v>
      </c>
      <c r="D9" s="573">
        <f t="shared" si="0"/>
        <v>1.03681371938305</v>
      </c>
      <c r="E9" s="420"/>
      <c r="F9" s="420"/>
      <c r="G9" s="420"/>
      <c r="H9" s="420"/>
      <c r="I9" s="420"/>
      <c r="J9" s="420"/>
      <c r="K9" s="420"/>
      <c r="L9" s="420"/>
      <c r="M9" s="420"/>
      <c r="N9" s="420"/>
      <c r="O9" s="420"/>
      <c r="P9" s="420"/>
      <c r="Q9" s="420"/>
      <c r="R9" s="420"/>
      <c r="S9" s="420"/>
      <c r="T9" s="420"/>
      <c r="U9" s="420"/>
      <c r="V9" s="420"/>
      <c r="W9" s="420"/>
      <c r="X9" s="420"/>
      <c r="Y9" s="420"/>
      <c r="Z9" s="420"/>
      <c r="AA9" s="420"/>
      <c r="AB9" s="420"/>
      <c r="AC9" s="420"/>
      <c r="AD9" s="420"/>
      <c r="AE9" s="420"/>
      <c r="AF9" s="420"/>
      <c r="AG9" s="420"/>
      <c r="AH9" s="420"/>
      <c r="AI9" s="420"/>
      <c r="AJ9" s="420"/>
    </row>
    <row r="10" s="411" customFormat="1" ht="24.95" customHeight="1" spans="1:36">
      <c r="A10" s="572" t="s">
        <v>163</v>
      </c>
      <c r="B10" s="566">
        <v>200581</v>
      </c>
      <c r="C10" s="138">
        <v>226514.65</v>
      </c>
      <c r="D10" s="573">
        <f t="shared" si="0"/>
        <v>1.1292926548377</v>
      </c>
      <c r="E10" s="420"/>
      <c r="F10" s="420"/>
      <c r="G10" s="420"/>
      <c r="H10" s="420"/>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0"/>
      <c r="AI10" s="420"/>
      <c r="AJ10" s="420"/>
    </row>
    <row r="11" s="411" customFormat="1" ht="24.95" customHeight="1" spans="1:36">
      <c r="A11" s="572" t="s">
        <v>164</v>
      </c>
      <c r="B11" s="566">
        <v>10513</v>
      </c>
      <c r="C11" s="138">
        <v>8598.76</v>
      </c>
      <c r="D11" s="573">
        <f t="shared" si="0"/>
        <v>0.817916864834015</v>
      </c>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c r="AH11" s="420"/>
      <c r="AI11" s="420"/>
      <c r="AJ11" s="420"/>
    </row>
    <row r="12" s="411" customFormat="1" ht="24.95" customHeight="1" spans="1:36">
      <c r="A12" s="572" t="s">
        <v>165</v>
      </c>
      <c r="B12" s="566">
        <v>14971</v>
      </c>
      <c r="C12" s="138">
        <v>15062.59</v>
      </c>
      <c r="D12" s="573">
        <f t="shared" si="0"/>
        <v>1.00611782780041</v>
      </c>
      <c r="E12" s="420"/>
      <c r="F12" s="420"/>
      <c r="G12" s="420"/>
      <c r="H12" s="420"/>
      <c r="I12" s="420"/>
      <c r="J12" s="420"/>
      <c r="K12" s="420"/>
      <c r="L12" s="420"/>
      <c r="M12" s="420"/>
      <c r="N12" s="420"/>
      <c r="O12" s="420"/>
      <c r="P12" s="420"/>
      <c r="Q12" s="420"/>
      <c r="R12" s="420"/>
      <c r="S12" s="420"/>
      <c r="T12" s="420"/>
      <c r="U12" s="420"/>
      <c r="V12" s="420"/>
      <c r="W12" s="420"/>
      <c r="X12" s="420"/>
      <c r="Y12" s="420"/>
      <c r="Z12" s="420"/>
      <c r="AA12" s="420"/>
      <c r="AB12" s="420"/>
      <c r="AC12" s="420"/>
      <c r="AD12" s="420"/>
      <c r="AE12" s="420"/>
      <c r="AF12" s="420"/>
      <c r="AG12" s="420"/>
      <c r="AH12" s="420"/>
      <c r="AI12" s="420"/>
      <c r="AJ12" s="420"/>
    </row>
    <row r="13" s="411" customFormat="1" ht="24.95" customHeight="1" spans="1:36">
      <c r="A13" s="572" t="s">
        <v>166</v>
      </c>
      <c r="B13" s="566">
        <v>151076</v>
      </c>
      <c r="C13" s="138">
        <v>148455.2</v>
      </c>
      <c r="D13" s="573">
        <f t="shared" si="0"/>
        <v>0.982652439831608</v>
      </c>
      <c r="E13" s="420"/>
      <c r="F13" s="420"/>
      <c r="G13" s="420"/>
      <c r="H13" s="420"/>
      <c r="I13" s="420"/>
      <c r="J13" s="420"/>
      <c r="K13" s="420"/>
      <c r="L13" s="420"/>
      <c r="M13" s="420"/>
      <c r="N13" s="420"/>
      <c r="O13" s="420"/>
      <c r="P13" s="420"/>
      <c r="Q13" s="420"/>
      <c r="R13" s="420"/>
      <c r="S13" s="420"/>
      <c r="T13" s="420"/>
      <c r="U13" s="420"/>
      <c r="V13" s="420"/>
      <c r="W13" s="420"/>
      <c r="X13" s="420"/>
      <c r="Y13" s="420"/>
      <c r="Z13" s="420"/>
      <c r="AA13" s="420"/>
      <c r="AB13" s="420"/>
      <c r="AC13" s="420"/>
      <c r="AD13" s="420"/>
      <c r="AE13" s="420"/>
      <c r="AF13" s="420"/>
      <c r="AG13" s="420"/>
      <c r="AH13" s="420"/>
      <c r="AI13" s="420"/>
      <c r="AJ13" s="420"/>
    </row>
    <row r="14" s="411" customFormat="1" ht="24.95" customHeight="1" spans="1:36">
      <c r="A14" s="572" t="s">
        <v>167</v>
      </c>
      <c r="B14" s="566">
        <v>97749</v>
      </c>
      <c r="C14" s="138">
        <v>64675.35</v>
      </c>
      <c r="D14" s="573">
        <f t="shared" si="0"/>
        <v>0.661647177976245</v>
      </c>
      <c r="E14" s="420"/>
      <c r="F14" s="420"/>
      <c r="G14" s="420"/>
      <c r="H14" s="420"/>
      <c r="I14" s="420"/>
      <c r="J14" s="420"/>
      <c r="K14" s="420"/>
      <c r="L14" s="420"/>
      <c r="M14" s="420"/>
      <c r="N14" s="420"/>
      <c r="O14" s="420"/>
      <c r="P14" s="420"/>
      <c r="Q14" s="420"/>
      <c r="R14" s="420"/>
      <c r="S14" s="420"/>
      <c r="T14" s="420"/>
      <c r="U14" s="420"/>
      <c r="V14" s="420"/>
      <c r="W14" s="420"/>
      <c r="X14" s="420"/>
      <c r="Y14" s="420"/>
      <c r="Z14" s="420"/>
      <c r="AA14" s="420"/>
      <c r="AB14" s="420"/>
      <c r="AC14" s="420"/>
      <c r="AD14" s="420"/>
      <c r="AE14" s="420"/>
      <c r="AF14" s="420"/>
      <c r="AG14" s="420"/>
      <c r="AH14" s="420"/>
      <c r="AI14" s="420"/>
      <c r="AJ14" s="420"/>
    </row>
    <row r="15" s="411" customFormat="1" ht="24.95" customHeight="1" spans="1:36">
      <c r="A15" s="572" t="s">
        <v>168</v>
      </c>
      <c r="B15" s="566">
        <v>17443</v>
      </c>
      <c r="C15" s="138">
        <v>19049.46</v>
      </c>
      <c r="D15" s="573">
        <f t="shared" si="0"/>
        <v>1.09209768961761</v>
      </c>
      <c r="E15" s="420"/>
      <c r="F15" s="420"/>
      <c r="G15" s="420"/>
      <c r="H15" s="420"/>
      <c r="I15" s="420"/>
      <c r="J15" s="420"/>
      <c r="K15" s="420"/>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0"/>
    </row>
    <row r="16" s="411" customFormat="1" ht="24.95" customHeight="1" spans="1:36">
      <c r="A16" s="572" t="s">
        <v>169</v>
      </c>
      <c r="B16" s="566">
        <v>133719</v>
      </c>
      <c r="C16" s="138">
        <v>123814.75</v>
      </c>
      <c r="D16" s="573">
        <f t="shared" si="0"/>
        <v>0.925932365632408</v>
      </c>
      <c r="E16" s="420"/>
      <c r="F16" s="420"/>
      <c r="G16" s="420"/>
      <c r="H16" s="420"/>
      <c r="I16" s="420"/>
      <c r="J16" s="420"/>
      <c r="K16" s="420"/>
      <c r="L16" s="420"/>
      <c r="M16" s="420"/>
      <c r="N16" s="420"/>
      <c r="O16" s="420"/>
      <c r="P16" s="420"/>
      <c r="Q16" s="420"/>
      <c r="R16" s="420"/>
      <c r="S16" s="420"/>
      <c r="T16" s="420"/>
      <c r="U16" s="420"/>
      <c r="V16" s="420"/>
      <c r="W16" s="420"/>
      <c r="X16" s="420"/>
      <c r="Y16" s="420"/>
      <c r="Z16" s="420"/>
      <c r="AA16" s="420"/>
      <c r="AB16" s="420"/>
      <c r="AC16" s="420"/>
      <c r="AD16" s="420"/>
      <c r="AE16" s="420"/>
      <c r="AF16" s="420"/>
      <c r="AG16" s="420"/>
      <c r="AH16" s="420"/>
      <c r="AI16" s="420"/>
      <c r="AJ16" s="420"/>
    </row>
    <row r="17" s="411" customFormat="1" ht="24.95" customHeight="1" spans="1:36">
      <c r="A17" s="572" t="s">
        <v>170</v>
      </c>
      <c r="B17" s="566">
        <v>27069</v>
      </c>
      <c r="C17" s="138">
        <v>27456.35</v>
      </c>
      <c r="D17" s="573">
        <f t="shared" si="0"/>
        <v>1.01430972699398</v>
      </c>
      <c r="E17" s="420"/>
      <c r="F17" s="420"/>
      <c r="G17" s="420"/>
      <c r="H17" s="420"/>
      <c r="I17" s="420"/>
      <c r="J17" s="420"/>
      <c r="K17" s="420"/>
      <c r="L17" s="420"/>
      <c r="M17" s="420"/>
      <c r="N17" s="420"/>
      <c r="O17" s="420"/>
      <c r="P17" s="420"/>
      <c r="Q17" s="420"/>
      <c r="R17" s="420"/>
      <c r="S17" s="420"/>
      <c r="T17" s="420"/>
      <c r="U17" s="420"/>
      <c r="V17" s="420"/>
      <c r="W17" s="420"/>
      <c r="X17" s="420"/>
      <c r="Y17" s="420"/>
      <c r="Z17" s="420"/>
      <c r="AA17" s="420"/>
      <c r="AB17" s="420"/>
      <c r="AC17" s="420"/>
      <c r="AD17" s="420"/>
      <c r="AE17" s="420"/>
      <c r="AF17" s="420"/>
      <c r="AG17" s="420"/>
      <c r="AH17" s="420"/>
      <c r="AI17" s="420"/>
      <c r="AJ17" s="420"/>
    </row>
    <row r="18" s="411" customFormat="1" ht="24.95" customHeight="1" spans="1:36">
      <c r="A18" s="572" t="s">
        <v>171</v>
      </c>
      <c r="B18" s="566">
        <v>21271</v>
      </c>
      <c r="C18" s="138">
        <v>32691.85</v>
      </c>
      <c r="D18" s="573">
        <f t="shared" si="0"/>
        <v>1.53692116026515</v>
      </c>
      <c r="E18" s="420"/>
      <c r="F18" s="420"/>
      <c r="G18" s="420"/>
      <c r="H18" s="420"/>
      <c r="I18" s="420"/>
      <c r="J18" s="420"/>
      <c r="K18" s="420"/>
      <c r="L18" s="420"/>
      <c r="M18" s="420"/>
      <c r="N18" s="420"/>
      <c r="O18" s="420"/>
      <c r="P18" s="420"/>
      <c r="Q18" s="420"/>
      <c r="R18" s="420"/>
      <c r="S18" s="420"/>
      <c r="T18" s="420"/>
      <c r="U18" s="420"/>
      <c r="V18" s="420"/>
      <c r="W18" s="420"/>
      <c r="X18" s="420"/>
      <c r="Y18" s="420"/>
      <c r="Z18" s="420"/>
      <c r="AA18" s="420"/>
      <c r="AB18" s="420"/>
      <c r="AC18" s="420"/>
      <c r="AD18" s="420"/>
      <c r="AE18" s="420"/>
      <c r="AF18" s="420"/>
      <c r="AG18" s="420"/>
      <c r="AH18" s="420"/>
      <c r="AI18" s="420"/>
      <c r="AJ18" s="420"/>
    </row>
    <row r="19" s="411" customFormat="1" ht="24.95" customHeight="1" spans="1:36">
      <c r="A19" s="572" t="s">
        <v>172</v>
      </c>
      <c r="B19" s="566">
        <v>22789</v>
      </c>
      <c r="C19" s="138">
        <v>15442.68</v>
      </c>
      <c r="D19" s="573">
        <f t="shared" si="0"/>
        <v>0.677637456667691</v>
      </c>
      <c r="E19" s="420"/>
      <c r="F19" s="420"/>
      <c r="G19" s="420"/>
      <c r="H19" s="420"/>
      <c r="I19" s="420"/>
      <c r="J19" s="420"/>
      <c r="K19" s="420"/>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20"/>
    </row>
    <row r="20" s="411" customFormat="1" ht="24.95" customHeight="1" spans="1:36">
      <c r="A20" s="572" t="s">
        <v>173</v>
      </c>
      <c r="B20" s="566">
        <v>10450</v>
      </c>
      <c r="C20" s="138">
        <v>4091.74</v>
      </c>
      <c r="D20" s="573">
        <f t="shared" si="0"/>
        <v>0.391554066985646</v>
      </c>
      <c r="E20" s="420"/>
      <c r="F20" s="420"/>
      <c r="G20" s="420"/>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0"/>
      <c r="AJ20" s="420"/>
    </row>
    <row r="21" s="411" customFormat="1" ht="24.95" customHeight="1" spans="1:36">
      <c r="A21" s="572" t="s">
        <v>174</v>
      </c>
      <c r="B21" s="566">
        <v>306</v>
      </c>
      <c r="C21" s="138">
        <v>70</v>
      </c>
      <c r="D21" s="573">
        <f t="shared" si="0"/>
        <v>0.228758169934641</v>
      </c>
      <c r="E21" s="420"/>
      <c r="F21" s="420"/>
      <c r="G21" s="420"/>
      <c r="H21" s="420"/>
      <c r="I21" s="420"/>
      <c r="J21" s="420"/>
      <c r="K21" s="420"/>
      <c r="L21" s="420"/>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row>
    <row r="22" s="411" customFormat="1" ht="24.95" customHeight="1" spans="1:36">
      <c r="A22" s="572" t="s">
        <v>175</v>
      </c>
      <c r="B22" s="566"/>
      <c r="C22" s="138"/>
      <c r="D22" s="573"/>
      <c r="E22" s="420"/>
      <c r="F22" s="420"/>
      <c r="G22" s="420"/>
      <c r="H22" s="420"/>
      <c r="I22" s="420"/>
      <c r="J22" s="420"/>
      <c r="K22" s="420"/>
      <c r="L22" s="420"/>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row>
    <row r="23" s="411" customFormat="1" ht="24.95" customHeight="1" spans="1:36">
      <c r="A23" s="572" t="s">
        <v>176</v>
      </c>
      <c r="B23" s="566">
        <v>8892</v>
      </c>
      <c r="C23" s="138">
        <v>5918.65</v>
      </c>
      <c r="D23" s="573">
        <f t="shared" si="0"/>
        <v>0.665615159694107</v>
      </c>
      <c r="E23" s="420"/>
      <c r="F23" s="420"/>
      <c r="G23" s="420"/>
      <c r="H23" s="420"/>
      <c r="I23" s="420"/>
      <c r="J23" s="420"/>
      <c r="K23" s="420"/>
      <c r="L23" s="420"/>
      <c r="M23" s="420"/>
      <c r="N23" s="420"/>
      <c r="O23" s="420"/>
      <c r="P23" s="420"/>
      <c r="Q23" s="420"/>
      <c r="R23" s="420"/>
      <c r="S23" s="420"/>
      <c r="T23" s="420"/>
      <c r="U23" s="420"/>
      <c r="V23" s="420"/>
      <c r="W23" s="420"/>
      <c r="X23" s="420"/>
      <c r="Y23" s="420"/>
      <c r="Z23" s="420"/>
      <c r="AA23" s="420"/>
      <c r="AB23" s="420"/>
      <c r="AC23" s="420"/>
      <c r="AD23" s="420"/>
      <c r="AE23" s="420"/>
      <c r="AF23" s="420"/>
      <c r="AG23" s="420"/>
      <c r="AH23" s="420"/>
      <c r="AI23" s="420"/>
      <c r="AJ23" s="420"/>
    </row>
    <row r="24" s="411" customFormat="1" ht="24.95" customHeight="1" spans="1:36">
      <c r="A24" s="572" t="s">
        <v>177</v>
      </c>
      <c r="B24" s="566">
        <v>37560</v>
      </c>
      <c r="C24" s="138">
        <v>37547.6</v>
      </c>
      <c r="D24" s="573">
        <f t="shared" si="0"/>
        <v>0.999669861554845</v>
      </c>
      <c r="E24" s="420"/>
      <c r="F24" s="420"/>
      <c r="G24" s="420"/>
      <c r="H24" s="420"/>
      <c r="I24" s="420"/>
      <c r="J24" s="420"/>
      <c r="K24" s="420"/>
      <c r="L24" s="420"/>
      <c r="M24" s="420"/>
      <c r="N24" s="420"/>
      <c r="O24" s="420"/>
      <c r="P24" s="420"/>
      <c r="Q24" s="420"/>
      <c r="R24" s="420"/>
      <c r="S24" s="420"/>
      <c r="T24" s="420"/>
      <c r="U24" s="420"/>
      <c r="V24" s="420"/>
      <c r="W24" s="420"/>
      <c r="X24" s="420"/>
      <c r="Y24" s="420"/>
      <c r="Z24" s="420"/>
      <c r="AA24" s="420"/>
      <c r="AB24" s="420"/>
      <c r="AC24" s="420"/>
      <c r="AD24" s="420"/>
      <c r="AE24" s="420"/>
      <c r="AF24" s="420"/>
      <c r="AG24" s="420"/>
      <c r="AH24" s="420"/>
      <c r="AI24" s="420"/>
      <c r="AJ24" s="420"/>
    </row>
    <row r="25" s="411" customFormat="1" ht="24.95" customHeight="1" spans="1:36">
      <c r="A25" s="572" t="s">
        <v>178</v>
      </c>
      <c r="B25" s="566">
        <v>886</v>
      </c>
      <c r="C25" s="138">
        <v>691.97</v>
      </c>
      <c r="D25" s="573">
        <f t="shared" si="0"/>
        <v>0.781004514672686</v>
      </c>
      <c r="E25" s="420"/>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row>
    <row r="26" s="411" customFormat="1" ht="24.95" customHeight="1" spans="1:36">
      <c r="A26" s="572" t="s">
        <v>179</v>
      </c>
      <c r="B26" s="566">
        <v>16033</v>
      </c>
      <c r="C26" s="138">
        <v>12924.55</v>
      </c>
      <c r="D26" s="573">
        <f t="shared" si="0"/>
        <v>0.806121748892908</v>
      </c>
      <c r="E26" s="420"/>
      <c r="F26" s="420"/>
      <c r="G26" s="420"/>
      <c r="H26" s="420"/>
      <c r="I26" s="420"/>
      <c r="J26" s="420"/>
      <c r="K26" s="420"/>
      <c r="L26" s="420"/>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row>
    <row r="27" s="411" customFormat="1" ht="24.95" customHeight="1" spans="1:36">
      <c r="A27" s="572" t="s">
        <v>180</v>
      </c>
      <c r="B27" s="566">
        <v>4983</v>
      </c>
      <c r="C27" s="138">
        <v>2500.14</v>
      </c>
      <c r="D27" s="573">
        <f t="shared" si="0"/>
        <v>0.501733895243829</v>
      </c>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0"/>
      <c r="AC27" s="420"/>
      <c r="AD27" s="420"/>
      <c r="AE27" s="420"/>
      <c r="AF27" s="420"/>
      <c r="AG27" s="420"/>
      <c r="AH27" s="420"/>
      <c r="AI27" s="420"/>
      <c r="AJ27" s="420"/>
    </row>
    <row r="28" s="411" customFormat="1" ht="24.95" customHeight="1" spans="1:36">
      <c r="A28" s="572" t="s">
        <v>107</v>
      </c>
      <c r="B28" s="566">
        <v>12544</v>
      </c>
      <c r="C28" s="138">
        <v>11752.57</v>
      </c>
      <c r="D28" s="573">
        <f t="shared" si="0"/>
        <v>0.93690768494898</v>
      </c>
      <c r="E28" s="420"/>
      <c r="F28" s="420"/>
      <c r="G28" s="420"/>
      <c r="H28" s="420"/>
      <c r="I28" s="420"/>
      <c r="J28" s="420"/>
      <c r="K28" s="420"/>
      <c r="L28" s="420"/>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row>
    <row r="29" s="411" customFormat="1" ht="24.95" customHeight="1" spans="1:36">
      <c r="A29" s="572" t="s">
        <v>108</v>
      </c>
      <c r="B29" s="566">
        <v>3</v>
      </c>
      <c r="C29" s="138">
        <v>2.25</v>
      </c>
      <c r="D29" s="573">
        <f t="shared" si="0"/>
        <v>0.75</v>
      </c>
      <c r="E29" s="420"/>
      <c r="F29" s="420"/>
      <c r="G29" s="420"/>
      <c r="H29" s="420"/>
      <c r="I29" s="420"/>
      <c r="J29" s="420"/>
      <c r="K29" s="420"/>
      <c r="L29" s="420"/>
      <c r="M29" s="420"/>
      <c r="N29" s="420"/>
      <c r="O29" s="420"/>
      <c r="P29" s="420"/>
      <c r="Q29" s="420"/>
      <c r="R29" s="420"/>
      <c r="S29" s="420"/>
      <c r="T29" s="420"/>
      <c r="U29" s="420"/>
      <c r="V29" s="420"/>
      <c r="W29" s="420"/>
      <c r="X29" s="420"/>
      <c r="Y29" s="420"/>
      <c r="Z29" s="420"/>
      <c r="AA29" s="420"/>
      <c r="AB29" s="420"/>
      <c r="AC29" s="420"/>
      <c r="AD29" s="420"/>
      <c r="AE29" s="420"/>
      <c r="AF29" s="420"/>
      <c r="AG29" s="420"/>
      <c r="AH29" s="420"/>
      <c r="AI29" s="420"/>
      <c r="AJ29" s="420"/>
    </row>
  </sheetData>
  <sheetProtection formatCells="0" formatColumns="0" formatRows="0"/>
  <mergeCells count="1">
    <mergeCell ref="A2:D2"/>
  </mergeCells>
  <printOptions horizontalCentered="1"/>
  <pageMargins left="0.707638888888889" right="0.707638888888889" top="0.51875" bottom="0.329166666666667" header="0.313888888888889" footer="0.313888888888889"/>
  <pageSetup paperSize="9" fitToHeight="0"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B506"/>
  <sheetViews>
    <sheetView workbookViewId="0">
      <selection activeCell="F31" sqref="F31"/>
    </sheetView>
  </sheetViews>
  <sheetFormatPr defaultColWidth="9" defaultRowHeight="14.25" outlineLevelCol="1"/>
  <cols>
    <col min="1" max="1" width="41.375" customWidth="1"/>
    <col min="2" max="2" width="40.5" customWidth="1"/>
  </cols>
  <sheetData>
    <row r="1" ht="18.75" spans="1:2">
      <c r="A1" s="557" t="s">
        <v>181</v>
      </c>
      <c r="B1" s="557"/>
    </row>
    <row r="2" ht="24.75" spans="1:2">
      <c r="A2" s="558" t="s">
        <v>182</v>
      </c>
      <c r="B2" s="558"/>
    </row>
    <row r="3" ht="18.75" spans="1:2">
      <c r="A3" s="559" t="s">
        <v>183</v>
      </c>
      <c r="B3" s="560"/>
    </row>
    <row r="4" spans="1:2">
      <c r="A4" s="561" t="s">
        <v>184</v>
      </c>
      <c r="B4" s="561"/>
    </row>
    <row r="5" ht="18.75" spans="1:2">
      <c r="A5" s="562" t="s">
        <v>185</v>
      </c>
      <c r="B5" s="563" t="s">
        <v>186</v>
      </c>
    </row>
    <row r="6" ht="15.75" spans="1:2">
      <c r="A6" s="564" t="s">
        <v>187</v>
      </c>
      <c r="B6" s="134">
        <v>920890</v>
      </c>
    </row>
    <row r="7" ht="16.5" spans="1:2">
      <c r="A7" s="565" t="s">
        <v>188</v>
      </c>
      <c r="B7" s="566">
        <v>73981</v>
      </c>
    </row>
    <row r="8" ht="16.5" spans="1:2">
      <c r="A8" s="565" t="s">
        <v>189</v>
      </c>
      <c r="B8" s="566">
        <v>2575</v>
      </c>
    </row>
    <row r="9" ht="16.5" spans="1:2">
      <c r="A9" s="565" t="s">
        <v>190</v>
      </c>
      <c r="B9" s="566">
        <v>841</v>
      </c>
    </row>
    <row r="10" ht="16.5" spans="1:2">
      <c r="A10" s="565" t="s">
        <v>191</v>
      </c>
      <c r="B10" s="566">
        <v>295</v>
      </c>
    </row>
    <row r="11" ht="16.5" spans="1:2">
      <c r="A11" s="565" t="s">
        <v>192</v>
      </c>
      <c r="B11" s="566">
        <v>674</v>
      </c>
    </row>
    <row r="12" ht="16.5" spans="1:2">
      <c r="A12" s="565" t="s">
        <v>193</v>
      </c>
      <c r="B12" s="566">
        <v>147</v>
      </c>
    </row>
    <row r="13" ht="16.5" spans="1:2">
      <c r="A13" s="565" t="s">
        <v>194</v>
      </c>
      <c r="B13" s="566">
        <v>262</v>
      </c>
    </row>
    <row r="14" ht="16.5" spans="1:2">
      <c r="A14" s="565" t="s">
        <v>195</v>
      </c>
      <c r="B14" s="566">
        <v>241</v>
      </c>
    </row>
    <row r="15" ht="16.5" spans="1:2">
      <c r="A15" s="565" t="s">
        <v>196</v>
      </c>
      <c r="B15" s="566">
        <v>46</v>
      </c>
    </row>
    <row r="16" ht="16.5" spans="1:2">
      <c r="A16" s="565" t="s">
        <v>197</v>
      </c>
      <c r="B16" s="566">
        <v>69</v>
      </c>
    </row>
    <row r="17" ht="16.5" spans="1:2">
      <c r="A17" s="565" t="s">
        <v>198</v>
      </c>
      <c r="B17" s="566">
        <v>1336</v>
      </c>
    </row>
    <row r="18" ht="16.5" spans="1:2">
      <c r="A18" s="565" t="s">
        <v>190</v>
      </c>
      <c r="B18" s="566">
        <v>623</v>
      </c>
    </row>
    <row r="19" ht="16.5" spans="1:2">
      <c r="A19" s="565" t="s">
        <v>191</v>
      </c>
      <c r="B19" s="566">
        <v>573</v>
      </c>
    </row>
    <row r="20" ht="16.5" spans="1:2">
      <c r="A20" s="565" t="s">
        <v>199</v>
      </c>
      <c r="B20" s="566">
        <v>21</v>
      </c>
    </row>
    <row r="21" ht="16.5" spans="1:2">
      <c r="A21" s="565" t="s">
        <v>200</v>
      </c>
      <c r="B21" s="566">
        <v>33</v>
      </c>
    </row>
    <row r="22" ht="16.5" spans="1:2">
      <c r="A22" s="565" t="s">
        <v>196</v>
      </c>
      <c r="B22" s="566">
        <v>76</v>
      </c>
    </row>
    <row r="23" ht="16.5" spans="1:2">
      <c r="A23" s="565" t="s">
        <v>201</v>
      </c>
      <c r="B23" s="566">
        <v>10</v>
      </c>
    </row>
    <row r="24" ht="16.5" spans="1:2">
      <c r="A24" s="565" t="s">
        <v>202</v>
      </c>
      <c r="B24" s="566">
        <v>30484</v>
      </c>
    </row>
    <row r="25" ht="16.5" spans="1:2">
      <c r="A25" s="565" t="s">
        <v>190</v>
      </c>
      <c r="B25" s="566">
        <v>15627</v>
      </c>
    </row>
    <row r="26" ht="16.5" spans="1:2">
      <c r="A26" s="565" t="s">
        <v>191</v>
      </c>
      <c r="B26" s="566">
        <v>11779</v>
      </c>
    </row>
    <row r="27" ht="16.5" spans="1:2">
      <c r="A27" s="565" t="s">
        <v>203</v>
      </c>
      <c r="B27" s="566">
        <v>193</v>
      </c>
    </row>
    <row r="28" ht="16.5" spans="1:2">
      <c r="A28" s="565" t="s">
        <v>204</v>
      </c>
      <c r="B28" s="566">
        <v>489</v>
      </c>
    </row>
    <row r="29" ht="16.5" spans="1:2">
      <c r="A29" s="565" t="s">
        <v>196</v>
      </c>
      <c r="B29" s="566">
        <v>1634</v>
      </c>
    </row>
    <row r="30" ht="16.5" spans="1:2">
      <c r="A30" s="565" t="s">
        <v>205</v>
      </c>
      <c r="B30" s="566">
        <v>762</v>
      </c>
    </row>
    <row r="31" ht="16.5" spans="1:2">
      <c r="A31" s="565" t="s">
        <v>206</v>
      </c>
      <c r="B31" s="566">
        <v>1759</v>
      </c>
    </row>
    <row r="32" ht="16.5" spans="1:2">
      <c r="A32" s="565" t="s">
        <v>190</v>
      </c>
      <c r="B32" s="566">
        <v>470</v>
      </c>
    </row>
    <row r="33" ht="16.5" spans="1:2">
      <c r="A33" s="565" t="s">
        <v>191</v>
      </c>
      <c r="B33" s="566">
        <v>18</v>
      </c>
    </row>
    <row r="34" ht="16.5" spans="1:2">
      <c r="A34" s="565" t="s">
        <v>207</v>
      </c>
      <c r="B34" s="566">
        <v>35</v>
      </c>
    </row>
    <row r="35" ht="16.5" spans="1:2">
      <c r="A35" s="565" t="s">
        <v>208</v>
      </c>
      <c r="B35" s="566">
        <v>144</v>
      </c>
    </row>
    <row r="36" ht="16.5" spans="1:2">
      <c r="A36" s="565" t="s">
        <v>209</v>
      </c>
      <c r="B36" s="566">
        <v>7</v>
      </c>
    </row>
    <row r="37" ht="16.5" spans="1:2">
      <c r="A37" s="565" t="s">
        <v>196</v>
      </c>
      <c r="B37" s="566">
        <v>160</v>
      </c>
    </row>
    <row r="38" ht="16.5" spans="1:2">
      <c r="A38" s="565" t="s">
        <v>210</v>
      </c>
      <c r="B38" s="566">
        <v>925</v>
      </c>
    </row>
    <row r="39" ht="16.5" spans="1:2">
      <c r="A39" s="565" t="s">
        <v>211</v>
      </c>
      <c r="B39" s="566">
        <v>1827</v>
      </c>
    </row>
    <row r="40" ht="16.5" spans="1:2">
      <c r="A40" s="565" t="s">
        <v>190</v>
      </c>
      <c r="B40" s="566">
        <v>418</v>
      </c>
    </row>
    <row r="41" ht="16.5" spans="1:2">
      <c r="A41" s="565" t="s">
        <v>191</v>
      </c>
      <c r="B41" s="566">
        <v>6</v>
      </c>
    </row>
    <row r="42" ht="16.5" spans="1:2">
      <c r="A42" s="565" t="s">
        <v>212</v>
      </c>
      <c r="B42" s="566">
        <v>112</v>
      </c>
    </row>
    <row r="43" ht="16.5" spans="1:2">
      <c r="A43" s="565" t="s">
        <v>213</v>
      </c>
      <c r="B43" s="566">
        <v>86</v>
      </c>
    </row>
    <row r="44" ht="16.5" spans="1:2">
      <c r="A44" s="565" t="s">
        <v>214</v>
      </c>
      <c r="B44" s="566">
        <v>37</v>
      </c>
    </row>
    <row r="45" ht="16.5" spans="1:2">
      <c r="A45" s="565" t="s">
        <v>196</v>
      </c>
      <c r="B45" s="566">
        <v>90</v>
      </c>
    </row>
    <row r="46" ht="16.5" spans="1:2">
      <c r="A46" s="565" t="s">
        <v>215</v>
      </c>
      <c r="B46" s="566">
        <v>1078</v>
      </c>
    </row>
    <row r="47" ht="16.5" spans="1:2">
      <c r="A47" s="565" t="s">
        <v>216</v>
      </c>
      <c r="B47" s="566">
        <v>1969</v>
      </c>
    </row>
    <row r="48" ht="16.5" spans="1:2">
      <c r="A48" s="565" t="s">
        <v>190</v>
      </c>
      <c r="B48" s="566">
        <v>1203</v>
      </c>
    </row>
    <row r="49" ht="16.5" spans="1:2">
      <c r="A49" s="565" t="s">
        <v>191</v>
      </c>
      <c r="B49" s="566">
        <v>286</v>
      </c>
    </row>
    <row r="50" ht="16.5" spans="1:2">
      <c r="A50" s="565" t="s">
        <v>196</v>
      </c>
      <c r="B50" s="566">
        <v>480</v>
      </c>
    </row>
    <row r="51" ht="16.5" spans="1:2">
      <c r="A51" s="565" t="s">
        <v>217</v>
      </c>
      <c r="B51" s="566">
        <v>8648</v>
      </c>
    </row>
    <row r="52" ht="16.5" spans="1:2">
      <c r="A52" s="565" t="s">
        <v>190</v>
      </c>
      <c r="B52" s="566">
        <v>2438</v>
      </c>
    </row>
    <row r="53" ht="16.5" spans="1:2">
      <c r="A53" s="565" t="s">
        <v>191</v>
      </c>
      <c r="B53" s="566">
        <v>6210</v>
      </c>
    </row>
    <row r="54" ht="16.5" spans="1:2">
      <c r="A54" s="565" t="s">
        <v>218</v>
      </c>
      <c r="B54" s="566">
        <v>702</v>
      </c>
    </row>
    <row r="55" ht="16.5" spans="1:2">
      <c r="A55" s="565" t="s">
        <v>191</v>
      </c>
      <c r="B55" s="566">
        <v>702</v>
      </c>
    </row>
    <row r="56" ht="16.5" spans="1:2">
      <c r="A56" s="565" t="s">
        <v>219</v>
      </c>
      <c r="B56" s="566">
        <v>3382</v>
      </c>
    </row>
    <row r="57" ht="16.5" spans="1:2">
      <c r="A57" s="565" t="s">
        <v>190</v>
      </c>
      <c r="B57" s="566">
        <v>2317</v>
      </c>
    </row>
    <row r="58" ht="16.5" spans="1:2">
      <c r="A58" s="565" t="s">
        <v>191</v>
      </c>
      <c r="B58" s="566">
        <v>619</v>
      </c>
    </row>
    <row r="59" ht="16.5" spans="1:2">
      <c r="A59" s="565" t="s">
        <v>220</v>
      </c>
      <c r="B59" s="566">
        <v>305</v>
      </c>
    </row>
    <row r="60" ht="16.5" spans="1:2">
      <c r="A60" s="565" t="s">
        <v>221</v>
      </c>
      <c r="B60" s="566">
        <v>20</v>
      </c>
    </row>
    <row r="61" ht="16.5" spans="1:2">
      <c r="A61" s="565" t="s">
        <v>222</v>
      </c>
      <c r="B61" s="566">
        <v>61</v>
      </c>
    </row>
    <row r="62" ht="16.5" spans="1:2">
      <c r="A62" s="565" t="s">
        <v>196</v>
      </c>
      <c r="B62" s="566">
        <v>57</v>
      </c>
    </row>
    <row r="63" ht="16.5" spans="1:2">
      <c r="A63" s="565" t="s">
        <v>223</v>
      </c>
      <c r="B63" s="566">
        <v>3</v>
      </c>
    </row>
    <row r="64" ht="16.5" spans="1:2">
      <c r="A64" s="565" t="s">
        <v>224</v>
      </c>
      <c r="B64" s="566">
        <v>1756</v>
      </c>
    </row>
    <row r="65" ht="16.5" spans="1:2">
      <c r="A65" s="565" t="s">
        <v>190</v>
      </c>
      <c r="B65" s="566">
        <v>696</v>
      </c>
    </row>
    <row r="66" ht="16.5" spans="1:2">
      <c r="A66" s="565" t="s">
        <v>191</v>
      </c>
      <c r="B66" s="566">
        <v>117</v>
      </c>
    </row>
    <row r="67" ht="16.5" spans="1:2">
      <c r="A67" s="565" t="s">
        <v>225</v>
      </c>
      <c r="B67" s="566">
        <v>524</v>
      </c>
    </row>
    <row r="68" ht="16.5" spans="1:2">
      <c r="A68" s="565" t="s">
        <v>226</v>
      </c>
      <c r="B68" s="566">
        <v>115</v>
      </c>
    </row>
    <row r="69" ht="16.5" spans="1:2">
      <c r="A69" s="565" t="s">
        <v>196</v>
      </c>
      <c r="B69" s="566">
        <v>304</v>
      </c>
    </row>
    <row r="70" ht="16.5" spans="1:2">
      <c r="A70" s="565" t="s">
        <v>227</v>
      </c>
      <c r="B70" s="566">
        <v>1188</v>
      </c>
    </row>
    <row r="71" ht="16.5" spans="1:2">
      <c r="A71" s="565" t="s">
        <v>190</v>
      </c>
      <c r="B71" s="566">
        <v>200</v>
      </c>
    </row>
    <row r="72" ht="16.5" spans="1:2">
      <c r="A72" s="565" t="s">
        <v>228</v>
      </c>
      <c r="B72" s="566">
        <v>988</v>
      </c>
    </row>
    <row r="73" ht="16.5" spans="1:2">
      <c r="A73" s="565" t="s">
        <v>229</v>
      </c>
      <c r="B73" s="566">
        <v>735</v>
      </c>
    </row>
    <row r="74" ht="16.5" spans="1:2">
      <c r="A74" s="565" t="s">
        <v>190</v>
      </c>
      <c r="B74" s="566">
        <v>322</v>
      </c>
    </row>
    <row r="75" ht="16.5" spans="1:2">
      <c r="A75" s="565" t="s">
        <v>191</v>
      </c>
      <c r="B75" s="566">
        <v>354</v>
      </c>
    </row>
    <row r="76" ht="16.5" spans="1:2">
      <c r="A76" s="565" t="s">
        <v>196</v>
      </c>
      <c r="B76" s="566">
        <v>59</v>
      </c>
    </row>
    <row r="77" ht="16.5" spans="1:2">
      <c r="A77" s="565" t="s">
        <v>230</v>
      </c>
      <c r="B77" s="566">
        <v>1343</v>
      </c>
    </row>
    <row r="78" ht="16.5" spans="1:2">
      <c r="A78" s="565" t="s">
        <v>190</v>
      </c>
      <c r="B78" s="566">
        <v>497</v>
      </c>
    </row>
    <row r="79" ht="16.5" spans="1:2">
      <c r="A79" s="565" t="s">
        <v>191</v>
      </c>
      <c r="B79" s="566">
        <v>366</v>
      </c>
    </row>
    <row r="80" ht="16.5" spans="1:2">
      <c r="A80" s="565" t="s">
        <v>196</v>
      </c>
      <c r="B80" s="566">
        <v>115</v>
      </c>
    </row>
    <row r="81" ht="16.5" spans="1:2">
      <c r="A81" s="565" t="s">
        <v>231</v>
      </c>
      <c r="B81" s="566">
        <v>365</v>
      </c>
    </row>
    <row r="82" ht="16.5" spans="1:2">
      <c r="A82" s="565" t="s">
        <v>232</v>
      </c>
      <c r="B82" s="566">
        <v>6131</v>
      </c>
    </row>
    <row r="83" ht="16.5" spans="1:2">
      <c r="A83" s="565" t="s">
        <v>190</v>
      </c>
      <c r="B83" s="566">
        <v>1583</v>
      </c>
    </row>
    <row r="84" ht="16.5" spans="1:2">
      <c r="A84" s="565" t="s">
        <v>191</v>
      </c>
      <c r="B84" s="566">
        <v>4327</v>
      </c>
    </row>
    <row r="85" ht="16.5" spans="1:2">
      <c r="A85" s="565" t="s">
        <v>196</v>
      </c>
      <c r="B85" s="566">
        <v>221</v>
      </c>
    </row>
    <row r="86" ht="16.5" spans="1:2">
      <c r="A86" s="565" t="s">
        <v>233</v>
      </c>
      <c r="B86" s="566">
        <v>5810</v>
      </c>
    </row>
    <row r="87" ht="16.5" spans="1:2">
      <c r="A87" s="565" t="s">
        <v>190</v>
      </c>
      <c r="B87" s="566">
        <v>791</v>
      </c>
    </row>
    <row r="88" ht="16.5" spans="1:2">
      <c r="A88" s="565" t="s">
        <v>191</v>
      </c>
      <c r="B88" s="566">
        <v>4104</v>
      </c>
    </row>
    <row r="89" ht="16.5" spans="1:2">
      <c r="A89" s="565" t="s">
        <v>234</v>
      </c>
      <c r="B89" s="566">
        <v>195</v>
      </c>
    </row>
    <row r="90" ht="16.5" spans="1:2">
      <c r="A90" s="565" t="s">
        <v>196</v>
      </c>
      <c r="B90" s="566">
        <v>33</v>
      </c>
    </row>
    <row r="91" ht="16.5" spans="1:2">
      <c r="A91" s="565" t="s">
        <v>235</v>
      </c>
      <c r="B91" s="566">
        <v>687</v>
      </c>
    </row>
    <row r="92" ht="16.5" spans="1:2">
      <c r="A92" s="565" t="s">
        <v>236</v>
      </c>
      <c r="B92" s="566">
        <v>1982</v>
      </c>
    </row>
    <row r="93" ht="16.5" spans="1:2">
      <c r="A93" s="565" t="s">
        <v>190</v>
      </c>
      <c r="B93" s="566">
        <v>539</v>
      </c>
    </row>
    <row r="94" ht="16.5" spans="1:2">
      <c r="A94" s="565" t="s">
        <v>191</v>
      </c>
      <c r="B94" s="566">
        <v>1308</v>
      </c>
    </row>
    <row r="95" ht="16.5" spans="1:2">
      <c r="A95" s="565" t="s">
        <v>196</v>
      </c>
      <c r="B95" s="566">
        <v>121</v>
      </c>
    </row>
    <row r="96" ht="16.5" spans="1:2">
      <c r="A96" s="565" t="s">
        <v>237</v>
      </c>
      <c r="B96" s="566">
        <v>14</v>
      </c>
    </row>
    <row r="97" ht="16.5" spans="1:2">
      <c r="A97" s="565" t="s">
        <v>238</v>
      </c>
      <c r="B97" s="566">
        <v>876</v>
      </c>
    </row>
    <row r="98" ht="16.5" spans="1:2">
      <c r="A98" s="565" t="s">
        <v>190</v>
      </c>
      <c r="B98" s="566">
        <v>277</v>
      </c>
    </row>
    <row r="99" ht="16.5" spans="1:2">
      <c r="A99" s="565" t="s">
        <v>191</v>
      </c>
      <c r="B99" s="566">
        <v>198</v>
      </c>
    </row>
    <row r="100" ht="16.5" spans="1:2">
      <c r="A100" s="565" t="s">
        <v>239</v>
      </c>
      <c r="B100" s="566">
        <v>60</v>
      </c>
    </row>
    <row r="101" ht="16.5" spans="1:2">
      <c r="A101" s="565" t="s">
        <v>240</v>
      </c>
      <c r="B101" s="566">
        <v>168</v>
      </c>
    </row>
    <row r="102" ht="16.5" spans="1:2">
      <c r="A102" s="565" t="s">
        <v>196</v>
      </c>
      <c r="B102" s="566">
        <v>173</v>
      </c>
    </row>
    <row r="103" ht="16.5" spans="1:2">
      <c r="A103" s="565" t="s">
        <v>241</v>
      </c>
      <c r="B103" s="566">
        <v>144</v>
      </c>
    </row>
    <row r="104" ht="16.5" spans="1:2">
      <c r="A104" s="565" t="s">
        <v>191</v>
      </c>
      <c r="B104" s="566">
        <v>20</v>
      </c>
    </row>
    <row r="105" ht="16.5" spans="1:2">
      <c r="A105" s="565" t="s">
        <v>242</v>
      </c>
      <c r="B105" s="566">
        <v>124</v>
      </c>
    </row>
    <row r="106" ht="16.5" spans="1:2">
      <c r="A106" s="565" t="s">
        <v>243</v>
      </c>
      <c r="B106" s="566">
        <v>1196</v>
      </c>
    </row>
    <row r="107" ht="16.5" spans="1:2">
      <c r="A107" s="565" t="s">
        <v>191</v>
      </c>
      <c r="B107" s="566">
        <v>1196</v>
      </c>
    </row>
    <row r="108" ht="16.5" spans="1:2">
      <c r="A108" s="565" t="s">
        <v>244</v>
      </c>
      <c r="B108" s="566">
        <v>137</v>
      </c>
    </row>
    <row r="109" ht="16.5" spans="1:2">
      <c r="A109" s="565" t="s">
        <v>245</v>
      </c>
      <c r="B109" s="566">
        <v>137</v>
      </c>
    </row>
    <row r="110" ht="16.5" spans="1:2">
      <c r="A110" s="565" t="s">
        <v>246</v>
      </c>
      <c r="B110" s="566">
        <v>6428</v>
      </c>
    </row>
    <row r="111" ht="16.5" spans="1:2">
      <c r="A111" s="565" t="s">
        <v>247</v>
      </c>
      <c r="B111" s="566">
        <v>6428</v>
      </c>
    </row>
    <row r="112" ht="16.5" spans="1:2">
      <c r="A112" s="565" t="s">
        <v>248</v>
      </c>
      <c r="B112" s="566">
        <v>3248</v>
      </c>
    </row>
    <row r="113" ht="16.5" spans="1:2">
      <c r="A113" s="565" t="s">
        <v>249</v>
      </c>
      <c r="B113" s="566">
        <v>2180</v>
      </c>
    </row>
    <row r="114" ht="16.5" spans="1:2">
      <c r="A114" s="565" t="s">
        <v>250</v>
      </c>
      <c r="B114" s="566">
        <v>1000</v>
      </c>
    </row>
    <row r="115" ht="16.5" spans="1:2">
      <c r="A115" s="565" t="s">
        <v>251</v>
      </c>
      <c r="B115" s="566">
        <v>83221</v>
      </c>
    </row>
    <row r="116" ht="16.5" spans="1:2">
      <c r="A116" s="565" t="s">
        <v>252</v>
      </c>
      <c r="B116" s="566">
        <v>81364</v>
      </c>
    </row>
    <row r="117" ht="16.5" spans="1:2">
      <c r="A117" s="565" t="s">
        <v>190</v>
      </c>
      <c r="B117" s="566">
        <v>46284</v>
      </c>
    </row>
    <row r="118" ht="16.5" spans="1:2">
      <c r="A118" s="565" t="s">
        <v>191</v>
      </c>
      <c r="B118" s="566">
        <v>3298</v>
      </c>
    </row>
    <row r="119" ht="16.5" spans="1:2">
      <c r="A119" s="565" t="s">
        <v>253</v>
      </c>
      <c r="B119" s="566">
        <v>254</v>
      </c>
    </row>
    <row r="120" ht="16.5" spans="1:2">
      <c r="A120" s="565" t="s">
        <v>254</v>
      </c>
      <c r="B120" s="566">
        <v>1975</v>
      </c>
    </row>
    <row r="121" ht="16.5" spans="1:2">
      <c r="A121" s="565" t="s">
        <v>255</v>
      </c>
      <c r="B121" s="566">
        <v>29553</v>
      </c>
    </row>
    <row r="122" ht="16.5" spans="1:2">
      <c r="A122" s="565" t="s">
        <v>256</v>
      </c>
      <c r="B122" s="566">
        <v>9</v>
      </c>
    </row>
    <row r="123" ht="16.5" spans="1:2">
      <c r="A123" s="565" t="s">
        <v>191</v>
      </c>
      <c r="B123" s="566">
        <v>9</v>
      </c>
    </row>
    <row r="124" ht="16.5" spans="1:2">
      <c r="A124" s="565" t="s">
        <v>257</v>
      </c>
      <c r="B124" s="566">
        <v>1804</v>
      </c>
    </row>
    <row r="125" ht="16.5" spans="1:2">
      <c r="A125" s="565" t="s">
        <v>190</v>
      </c>
      <c r="B125" s="566">
        <v>580</v>
      </c>
    </row>
    <row r="126" ht="16.5" spans="1:2">
      <c r="A126" s="565" t="s">
        <v>191</v>
      </c>
      <c r="B126" s="566">
        <v>488</v>
      </c>
    </row>
    <row r="127" ht="16.5" spans="1:2">
      <c r="A127" s="565" t="s">
        <v>258</v>
      </c>
      <c r="B127" s="566">
        <v>165</v>
      </c>
    </row>
    <row r="128" ht="16.5" spans="1:2">
      <c r="A128" s="565" t="s">
        <v>259</v>
      </c>
      <c r="B128" s="566">
        <v>29</v>
      </c>
    </row>
    <row r="129" ht="16.5" spans="1:2">
      <c r="A129" s="565" t="s">
        <v>260</v>
      </c>
      <c r="B129" s="566">
        <v>184</v>
      </c>
    </row>
    <row r="130" ht="16.5" spans="1:2">
      <c r="A130" s="565" t="s">
        <v>261</v>
      </c>
      <c r="B130" s="566">
        <v>191</v>
      </c>
    </row>
    <row r="131" ht="16.5" spans="1:2">
      <c r="A131" s="565" t="s">
        <v>196</v>
      </c>
      <c r="B131" s="566">
        <v>2</v>
      </c>
    </row>
    <row r="132" ht="16.5" spans="1:2">
      <c r="A132" s="565" t="s">
        <v>262</v>
      </c>
      <c r="B132" s="566">
        <v>165</v>
      </c>
    </row>
    <row r="133" ht="16.5" spans="1:2">
      <c r="A133" s="565" t="s">
        <v>263</v>
      </c>
      <c r="B133" s="566">
        <v>44</v>
      </c>
    </row>
    <row r="134" ht="16.5" spans="1:2">
      <c r="A134" s="565" t="s">
        <v>264</v>
      </c>
      <c r="B134" s="566">
        <v>44</v>
      </c>
    </row>
    <row r="135" ht="16.5" spans="1:2">
      <c r="A135" s="565" t="s">
        <v>265</v>
      </c>
      <c r="B135" s="566">
        <v>226515</v>
      </c>
    </row>
    <row r="136" ht="16.5" spans="1:2">
      <c r="A136" s="565" t="s">
        <v>266</v>
      </c>
      <c r="B136" s="566">
        <v>1384</v>
      </c>
    </row>
    <row r="137" ht="16.5" spans="1:2">
      <c r="A137" s="565" t="s">
        <v>190</v>
      </c>
      <c r="B137" s="566">
        <v>1384</v>
      </c>
    </row>
    <row r="138" ht="16.5" spans="1:2">
      <c r="A138" s="565" t="s">
        <v>267</v>
      </c>
      <c r="B138" s="566">
        <v>196469</v>
      </c>
    </row>
    <row r="139" ht="16.5" spans="1:2">
      <c r="A139" s="565" t="s">
        <v>268</v>
      </c>
      <c r="B139" s="566">
        <v>19753</v>
      </c>
    </row>
    <row r="140" ht="16.5" spans="1:2">
      <c r="A140" s="565" t="s">
        <v>269</v>
      </c>
      <c r="B140" s="566">
        <v>78777</v>
      </c>
    </row>
    <row r="141" ht="16.5" spans="1:2">
      <c r="A141" s="565" t="s">
        <v>270</v>
      </c>
      <c r="B141" s="566">
        <v>31760</v>
      </c>
    </row>
    <row r="142" ht="16.5" spans="1:2">
      <c r="A142" s="565" t="s">
        <v>271</v>
      </c>
      <c r="B142" s="566">
        <v>66179</v>
      </c>
    </row>
    <row r="143" ht="16.5" spans="1:2">
      <c r="A143" s="565" t="s">
        <v>272</v>
      </c>
      <c r="B143" s="566">
        <v>21046</v>
      </c>
    </row>
    <row r="144" ht="16.5" spans="1:2">
      <c r="A144" s="565" t="s">
        <v>273</v>
      </c>
      <c r="B144" s="566">
        <v>21046</v>
      </c>
    </row>
    <row r="145" ht="16.5" spans="1:2">
      <c r="A145" s="565" t="s">
        <v>274</v>
      </c>
      <c r="B145" s="566">
        <v>355</v>
      </c>
    </row>
    <row r="146" ht="16.5" spans="1:2">
      <c r="A146" s="565" t="s">
        <v>275</v>
      </c>
      <c r="B146" s="566">
        <v>355</v>
      </c>
    </row>
    <row r="147" ht="16.5" spans="1:2">
      <c r="A147" s="565" t="s">
        <v>276</v>
      </c>
      <c r="B147" s="566">
        <v>4038</v>
      </c>
    </row>
    <row r="148" ht="16.5" spans="1:2">
      <c r="A148" s="565" t="s">
        <v>277</v>
      </c>
      <c r="B148" s="566">
        <v>3142</v>
      </c>
    </row>
    <row r="149" ht="16.5" spans="1:2">
      <c r="A149" s="565" t="s">
        <v>278</v>
      </c>
      <c r="B149" s="566">
        <v>896</v>
      </c>
    </row>
    <row r="150" ht="16.5" spans="1:2">
      <c r="A150" s="565" t="s">
        <v>279</v>
      </c>
      <c r="B150" s="566">
        <v>3223</v>
      </c>
    </row>
    <row r="151" ht="16.5" spans="1:2">
      <c r="A151" s="565" t="s">
        <v>280</v>
      </c>
      <c r="B151" s="566">
        <v>3223</v>
      </c>
    </row>
    <row r="152" ht="16.5" spans="1:2">
      <c r="A152" s="565" t="s">
        <v>281</v>
      </c>
      <c r="B152" s="566">
        <v>8599</v>
      </c>
    </row>
    <row r="153" ht="16.5" spans="1:2">
      <c r="A153" s="565" t="s">
        <v>282</v>
      </c>
      <c r="B153" s="566">
        <v>459</v>
      </c>
    </row>
    <row r="154" ht="16.5" spans="1:2">
      <c r="A154" s="565" t="s">
        <v>190</v>
      </c>
      <c r="B154" s="566">
        <v>459</v>
      </c>
    </row>
    <row r="155" ht="16.5" spans="1:2">
      <c r="A155" s="565" t="s">
        <v>283</v>
      </c>
      <c r="B155" s="566">
        <v>1629</v>
      </c>
    </row>
    <row r="156" ht="16.5" spans="1:2">
      <c r="A156" s="565" t="s">
        <v>284</v>
      </c>
      <c r="B156" s="566">
        <v>1629</v>
      </c>
    </row>
    <row r="157" ht="16.5" spans="1:2">
      <c r="A157" s="565" t="s">
        <v>285</v>
      </c>
      <c r="B157" s="566">
        <v>1906</v>
      </c>
    </row>
    <row r="158" ht="16.5" spans="1:2">
      <c r="A158" s="565" t="s">
        <v>286</v>
      </c>
      <c r="B158" s="566">
        <v>126</v>
      </c>
    </row>
    <row r="159" ht="16.5" spans="1:2">
      <c r="A159" s="565" t="s">
        <v>287</v>
      </c>
      <c r="B159" s="566">
        <v>1780</v>
      </c>
    </row>
    <row r="160" ht="16.5" spans="1:2">
      <c r="A160" s="565" t="s">
        <v>288</v>
      </c>
      <c r="B160" s="566">
        <v>311</v>
      </c>
    </row>
    <row r="161" ht="16.5" spans="1:2">
      <c r="A161" s="565" t="s">
        <v>289</v>
      </c>
      <c r="B161" s="566">
        <v>202</v>
      </c>
    </row>
    <row r="162" ht="16.5" spans="1:2">
      <c r="A162" s="565" t="s">
        <v>290</v>
      </c>
      <c r="B162" s="566">
        <v>109</v>
      </c>
    </row>
    <row r="163" ht="16.5" spans="1:2">
      <c r="A163" s="565" t="s">
        <v>291</v>
      </c>
      <c r="B163" s="566">
        <v>278</v>
      </c>
    </row>
    <row r="164" ht="16.5" spans="1:2">
      <c r="A164" s="565" t="s">
        <v>292</v>
      </c>
      <c r="B164" s="566">
        <v>278</v>
      </c>
    </row>
    <row r="165" ht="16.5" spans="1:2">
      <c r="A165" s="565" t="s">
        <v>293</v>
      </c>
      <c r="B165" s="566">
        <v>4016</v>
      </c>
    </row>
    <row r="166" ht="16.5" spans="1:2">
      <c r="A166" s="565" t="s">
        <v>294</v>
      </c>
      <c r="B166" s="566">
        <v>4016</v>
      </c>
    </row>
    <row r="167" ht="16.5" spans="1:2">
      <c r="A167" s="565" t="s">
        <v>295</v>
      </c>
      <c r="B167" s="566">
        <v>15062</v>
      </c>
    </row>
    <row r="168" ht="16.5" spans="1:2">
      <c r="A168" s="565" t="s">
        <v>296</v>
      </c>
      <c r="B168" s="566">
        <v>10653</v>
      </c>
    </row>
    <row r="169" ht="16.5" spans="1:2">
      <c r="A169" s="565" t="s">
        <v>190</v>
      </c>
      <c r="B169" s="566">
        <v>756</v>
      </c>
    </row>
    <row r="170" ht="16.5" spans="1:2">
      <c r="A170" s="565" t="s">
        <v>191</v>
      </c>
      <c r="B170" s="566">
        <v>35</v>
      </c>
    </row>
    <row r="171" ht="16.5" spans="1:2">
      <c r="A171" s="565" t="s">
        <v>297</v>
      </c>
      <c r="B171" s="566">
        <v>837</v>
      </c>
    </row>
    <row r="172" ht="16.5" spans="1:2">
      <c r="A172" s="565" t="s">
        <v>298</v>
      </c>
      <c r="B172" s="566">
        <v>140</v>
      </c>
    </row>
    <row r="173" ht="16.5" spans="1:2">
      <c r="A173" s="565" t="s">
        <v>299</v>
      </c>
      <c r="B173" s="566">
        <v>4103</v>
      </c>
    </row>
    <row r="174" ht="16.5" spans="1:2">
      <c r="A174" s="565" t="s">
        <v>300</v>
      </c>
      <c r="B174" s="566">
        <v>486</v>
      </c>
    </row>
    <row r="175" ht="16.5" spans="1:2">
      <c r="A175" s="565" t="s">
        <v>301</v>
      </c>
      <c r="B175" s="566">
        <v>52</v>
      </c>
    </row>
    <row r="176" ht="16.5" spans="1:2">
      <c r="A176" s="565" t="s">
        <v>302</v>
      </c>
      <c r="B176" s="566">
        <v>97</v>
      </c>
    </row>
    <row r="177" ht="16.5" spans="1:2">
      <c r="A177" s="565" t="s">
        <v>303</v>
      </c>
      <c r="B177" s="566">
        <v>234</v>
      </c>
    </row>
    <row r="178" ht="16.5" spans="1:2">
      <c r="A178" s="565" t="s">
        <v>304</v>
      </c>
      <c r="B178" s="566">
        <v>3913</v>
      </c>
    </row>
    <row r="179" ht="16.5" spans="1:2">
      <c r="A179" s="565" t="s">
        <v>305</v>
      </c>
      <c r="B179" s="566">
        <v>1055</v>
      </c>
    </row>
    <row r="180" ht="16.5" spans="1:2">
      <c r="A180" s="565" t="s">
        <v>306</v>
      </c>
      <c r="B180" s="566">
        <v>80</v>
      </c>
    </row>
    <row r="181" ht="16.5" spans="1:2">
      <c r="A181" s="565" t="s">
        <v>307</v>
      </c>
      <c r="B181" s="566">
        <v>975</v>
      </c>
    </row>
    <row r="182" ht="16.5" spans="1:2">
      <c r="A182" s="565" t="s">
        <v>308</v>
      </c>
      <c r="B182" s="566">
        <v>1397</v>
      </c>
    </row>
    <row r="183" ht="16.5" spans="1:2">
      <c r="A183" s="565" t="s">
        <v>190</v>
      </c>
      <c r="B183" s="566">
        <v>168</v>
      </c>
    </row>
    <row r="184" ht="16.5" spans="1:2">
      <c r="A184" s="565" t="s">
        <v>309</v>
      </c>
      <c r="B184" s="566">
        <v>731</v>
      </c>
    </row>
    <row r="185" ht="16.5" spans="1:2">
      <c r="A185" s="565" t="s">
        <v>310</v>
      </c>
      <c r="B185" s="566">
        <v>240</v>
      </c>
    </row>
    <row r="186" ht="16.5" spans="1:2">
      <c r="A186" s="565" t="s">
        <v>311</v>
      </c>
      <c r="B186" s="566">
        <v>201</v>
      </c>
    </row>
    <row r="187" ht="16.5" spans="1:2">
      <c r="A187" s="565" t="s">
        <v>312</v>
      </c>
      <c r="B187" s="566">
        <v>57</v>
      </c>
    </row>
    <row r="188" ht="16.5" spans="1:2">
      <c r="A188" s="565" t="s">
        <v>313</v>
      </c>
      <c r="B188" s="566">
        <v>669</v>
      </c>
    </row>
    <row r="189" ht="16.5" spans="1:2">
      <c r="A189" s="565" t="s">
        <v>314</v>
      </c>
      <c r="B189" s="566">
        <v>669</v>
      </c>
    </row>
    <row r="190" ht="16.5" spans="1:2">
      <c r="A190" s="565" t="s">
        <v>315</v>
      </c>
      <c r="B190" s="566">
        <v>1288</v>
      </c>
    </row>
    <row r="191" ht="16.5" spans="1:2">
      <c r="A191" s="565" t="s">
        <v>316</v>
      </c>
      <c r="B191" s="566">
        <v>65</v>
      </c>
    </row>
    <row r="192" ht="16.5" spans="1:2">
      <c r="A192" s="565" t="s">
        <v>317</v>
      </c>
      <c r="B192" s="566">
        <v>1223</v>
      </c>
    </row>
    <row r="193" ht="16.5" spans="1:2">
      <c r="A193" s="565" t="s">
        <v>318</v>
      </c>
      <c r="B193" s="566">
        <v>148456</v>
      </c>
    </row>
    <row r="194" ht="16.5" spans="1:2">
      <c r="A194" s="565" t="s">
        <v>319</v>
      </c>
      <c r="B194" s="566">
        <v>7375</v>
      </c>
    </row>
    <row r="195" ht="16.5" spans="1:2">
      <c r="A195" s="565" t="s">
        <v>190</v>
      </c>
      <c r="B195" s="566">
        <v>2272</v>
      </c>
    </row>
    <row r="196" ht="16.5" spans="1:2">
      <c r="A196" s="565" t="s">
        <v>191</v>
      </c>
      <c r="B196" s="566">
        <v>4</v>
      </c>
    </row>
    <row r="197" ht="16.5" spans="1:2">
      <c r="A197" s="565" t="s">
        <v>320</v>
      </c>
      <c r="B197" s="566">
        <v>1382</v>
      </c>
    </row>
    <row r="198" ht="16.5" spans="1:2">
      <c r="A198" s="565" t="s">
        <v>321</v>
      </c>
      <c r="B198" s="566">
        <v>13</v>
      </c>
    </row>
    <row r="199" ht="16.5" spans="1:2">
      <c r="A199" s="565" t="s">
        <v>322</v>
      </c>
      <c r="B199" s="566">
        <v>396</v>
      </c>
    </row>
    <row r="200" ht="16.5" spans="1:2">
      <c r="A200" s="565" t="s">
        <v>323</v>
      </c>
      <c r="B200" s="566">
        <v>42</v>
      </c>
    </row>
    <row r="201" ht="16.5" spans="1:2">
      <c r="A201" s="565" t="s">
        <v>324</v>
      </c>
      <c r="B201" s="566">
        <v>17</v>
      </c>
    </row>
    <row r="202" ht="16.5" spans="1:2">
      <c r="A202" s="565" t="s">
        <v>325</v>
      </c>
      <c r="B202" s="566">
        <v>3249</v>
      </c>
    </row>
    <row r="203" ht="16.5" spans="1:2">
      <c r="A203" s="565" t="s">
        <v>326</v>
      </c>
      <c r="B203" s="566">
        <v>15740</v>
      </c>
    </row>
    <row r="204" ht="16.5" spans="1:2">
      <c r="A204" s="565" t="s">
        <v>190</v>
      </c>
      <c r="B204" s="566">
        <v>875</v>
      </c>
    </row>
    <row r="205" ht="16.5" spans="1:2">
      <c r="A205" s="565" t="s">
        <v>327</v>
      </c>
      <c r="B205" s="566">
        <v>30</v>
      </c>
    </row>
    <row r="206" ht="16.5" spans="1:2">
      <c r="A206" s="565" t="s">
        <v>328</v>
      </c>
      <c r="B206" s="566">
        <v>45</v>
      </c>
    </row>
    <row r="207" ht="16.5" spans="1:2">
      <c r="A207" s="565" t="s">
        <v>329</v>
      </c>
      <c r="B207" s="566">
        <v>12826</v>
      </c>
    </row>
    <row r="208" ht="16.5" spans="1:2">
      <c r="A208" s="565" t="s">
        <v>330</v>
      </c>
      <c r="B208" s="566">
        <v>1964</v>
      </c>
    </row>
    <row r="209" ht="16.5" spans="1:2">
      <c r="A209" s="565" t="s">
        <v>331</v>
      </c>
      <c r="B209" s="566">
        <v>54833</v>
      </c>
    </row>
    <row r="210" ht="16.5" spans="1:2">
      <c r="A210" s="565" t="s">
        <v>332</v>
      </c>
      <c r="B210" s="566">
        <v>697</v>
      </c>
    </row>
    <row r="211" ht="16.5" spans="1:2">
      <c r="A211" s="565" t="s">
        <v>333</v>
      </c>
      <c r="B211" s="566">
        <v>426</v>
      </c>
    </row>
    <row r="212" ht="16.5" spans="1:2">
      <c r="A212" s="565" t="s">
        <v>334</v>
      </c>
      <c r="B212" s="566">
        <v>18524</v>
      </c>
    </row>
    <row r="213" ht="16.5" spans="1:2">
      <c r="A213" s="565" t="s">
        <v>335</v>
      </c>
      <c r="B213" s="566">
        <v>14435</v>
      </c>
    </row>
    <row r="214" ht="16.5" spans="1:2">
      <c r="A214" s="565" t="s">
        <v>336</v>
      </c>
      <c r="B214" s="566">
        <v>20751</v>
      </c>
    </row>
    <row r="215" ht="16.5" spans="1:2">
      <c r="A215" s="565" t="s">
        <v>337</v>
      </c>
      <c r="B215" s="566">
        <v>3369</v>
      </c>
    </row>
    <row r="216" ht="16.5" spans="1:2">
      <c r="A216" s="565" t="s">
        <v>338</v>
      </c>
      <c r="B216" s="566">
        <v>92</v>
      </c>
    </row>
    <row r="217" ht="16.5" spans="1:2">
      <c r="A217" s="565" t="s">
        <v>339</v>
      </c>
      <c r="B217" s="566">
        <v>720</v>
      </c>
    </row>
    <row r="218" ht="16.5" spans="1:2">
      <c r="A218" s="565" t="s">
        <v>340</v>
      </c>
      <c r="B218" s="566">
        <v>1569</v>
      </c>
    </row>
    <row r="219" ht="16.5" spans="1:2">
      <c r="A219" s="565" t="s">
        <v>341</v>
      </c>
      <c r="B219" s="566">
        <v>66</v>
      </c>
    </row>
    <row r="220" ht="16.5" spans="1:2">
      <c r="A220" s="565" t="s">
        <v>342</v>
      </c>
      <c r="B220" s="566">
        <v>12</v>
      </c>
    </row>
    <row r="221" ht="16.5" spans="1:2">
      <c r="A221" s="565" t="s">
        <v>343</v>
      </c>
      <c r="B221" s="566">
        <v>828</v>
      </c>
    </row>
    <row r="222" ht="16.5" spans="1:2">
      <c r="A222" s="565" t="s">
        <v>344</v>
      </c>
      <c r="B222" s="566">
        <v>82</v>
      </c>
    </row>
    <row r="223" ht="16.5" spans="1:2">
      <c r="A223" s="565" t="s">
        <v>345</v>
      </c>
      <c r="B223" s="566">
        <v>8344</v>
      </c>
    </row>
    <row r="224" ht="16.5" spans="1:2">
      <c r="A224" s="565" t="s">
        <v>346</v>
      </c>
      <c r="B224" s="566">
        <v>3695</v>
      </c>
    </row>
    <row r="225" ht="16.5" spans="1:2">
      <c r="A225" s="565" t="s">
        <v>347</v>
      </c>
      <c r="B225" s="566">
        <v>819</v>
      </c>
    </row>
    <row r="226" ht="16.5" spans="1:2">
      <c r="A226" s="565" t="s">
        <v>348</v>
      </c>
      <c r="B226" s="566">
        <v>60</v>
      </c>
    </row>
    <row r="227" ht="16.5" spans="1:2">
      <c r="A227" s="565" t="s">
        <v>349</v>
      </c>
      <c r="B227" s="566">
        <v>32</v>
      </c>
    </row>
    <row r="228" ht="16.5" spans="1:2">
      <c r="A228" s="565" t="s">
        <v>350</v>
      </c>
      <c r="B228" s="566">
        <v>801</v>
      </c>
    </row>
    <row r="229" ht="16.5" spans="1:2">
      <c r="A229" s="565" t="s">
        <v>351</v>
      </c>
      <c r="B229" s="566">
        <v>146</v>
      </c>
    </row>
    <row r="230" ht="16.5" spans="1:2">
      <c r="A230" s="565" t="s">
        <v>352</v>
      </c>
      <c r="B230" s="566">
        <v>2791</v>
      </c>
    </row>
    <row r="231" ht="16.5" spans="1:2">
      <c r="A231" s="565" t="s">
        <v>353</v>
      </c>
      <c r="B231" s="566">
        <v>38475</v>
      </c>
    </row>
    <row r="232" ht="16.5" spans="1:2">
      <c r="A232" s="565" t="s">
        <v>354</v>
      </c>
      <c r="B232" s="566">
        <v>1437</v>
      </c>
    </row>
    <row r="233" ht="16.5" spans="1:2">
      <c r="A233" s="565" t="s">
        <v>355</v>
      </c>
      <c r="B233" s="566">
        <v>32098</v>
      </c>
    </row>
    <row r="234" ht="16.5" spans="1:2">
      <c r="A234" s="565" t="s">
        <v>356</v>
      </c>
      <c r="B234" s="566">
        <v>1031</v>
      </c>
    </row>
    <row r="235" ht="16.5" spans="1:2">
      <c r="A235" s="565" t="s">
        <v>357</v>
      </c>
      <c r="B235" s="566">
        <v>4</v>
      </c>
    </row>
    <row r="236" ht="16.5" spans="1:2">
      <c r="A236" s="565" t="s">
        <v>358</v>
      </c>
      <c r="B236" s="566">
        <v>3663</v>
      </c>
    </row>
    <row r="237" ht="16.5" spans="1:2">
      <c r="A237" s="565" t="s">
        <v>359</v>
      </c>
      <c r="B237" s="566">
        <v>242</v>
      </c>
    </row>
    <row r="238" ht="16.5" spans="1:2">
      <c r="A238" s="565" t="s">
        <v>360</v>
      </c>
      <c r="B238" s="566">
        <v>3187</v>
      </c>
    </row>
    <row r="239" ht="16.5" spans="1:2">
      <c r="A239" s="565" t="s">
        <v>361</v>
      </c>
      <c r="B239" s="566">
        <v>91</v>
      </c>
    </row>
    <row r="240" ht="16.5" spans="1:2">
      <c r="A240" s="565" t="s">
        <v>362</v>
      </c>
      <c r="B240" s="566">
        <v>1535</v>
      </c>
    </row>
    <row r="241" ht="16.5" spans="1:2">
      <c r="A241" s="565" t="s">
        <v>363</v>
      </c>
      <c r="B241" s="566">
        <v>34</v>
      </c>
    </row>
    <row r="242" ht="16.5" spans="1:2">
      <c r="A242" s="565" t="s">
        <v>364</v>
      </c>
      <c r="B242" s="566">
        <v>425</v>
      </c>
    </row>
    <row r="243" ht="16.5" spans="1:2">
      <c r="A243" s="565" t="s">
        <v>365</v>
      </c>
      <c r="B243" s="566">
        <v>1102</v>
      </c>
    </row>
    <row r="244" ht="16.5" spans="1:2">
      <c r="A244" s="565" t="s">
        <v>366</v>
      </c>
      <c r="B244" s="566">
        <v>2883</v>
      </c>
    </row>
    <row r="245" ht="16.5" spans="1:2">
      <c r="A245" s="565" t="s">
        <v>190</v>
      </c>
      <c r="B245" s="566">
        <v>113</v>
      </c>
    </row>
    <row r="246" ht="16.5" spans="1:2">
      <c r="A246" s="565" t="s">
        <v>367</v>
      </c>
      <c r="B246" s="566">
        <v>294</v>
      </c>
    </row>
    <row r="247" ht="16.5" spans="1:2">
      <c r="A247" s="565" t="s">
        <v>368</v>
      </c>
      <c r="B247" s="566">
        <v>697</v>
      </c>
    </row>
    <row r="248" ht="16.5" spans="1:2">
      <c r="A248" s="565" t="s">
        <v>369</v>
      </c>
      <c r="B248" s="566">
        <v>6</v>
      </c>
    </row>
    <row r="249" ht="16.5" spans="1:2">
      <c r="A249" s="565" t="s">
        <v>370</v>
      </c>
      <c r="B249" s="566">
        <v>600</v>
      </c>
    </row>
    <row r="250" ht="16.5" spans="1:2">
      <c r="A250" s="565" t="s">
        <v>371</v>
      </c>
      <c r="B250" s="566">
        <v>1173</v>
      </c>
    </row>
    <row r="251" ht="16.5" spans="1:2">
      <c r="A251" s="565" t="s">
        <v>372</v>
      </c>
      <c r="B251" s="566">
        <v>77</v>
      </c>
    </row>
    <row r="252" ht="16.5" spans="1:2">
      <c r="A252" s="565" t="s">
        <v>190</v>
      </c>
      <c r="B252" s="566">
        <v>58</v>
      </c>
    </row>
    <row r="253" ht="16.5" spans="1:2">
      <c r="A253" s="565" t="s">
        <v>373</v>
      </c>
      <c r="B253" s="566">
        <v>19</v>
      </c>
    </row>
    <row r="254" ht="16.5" spans="1:2">
      <c r="A254" s="565" t="s">
        <v>374</v>
      </c>
      <c r="B254" s="566">
        <v>4029</v>
      </c>
    </row>
    <row r="255" ht="16.5" spans="1:2">
      <c r="A255" s="565" t="s">
        <v>375</v>
      </c>
      <c r="B255" s="566">
        <v>3416</v>
      </c>
    </row>
    <row r="256" ht="16.5" spans="1:2">
      <c r="A256" s="565" t="s">
        <v>376</v>
      </c>
      <c r="B256" s="566">
        <v>613</v>
      </c>
    </row>
    <row r="257" ht="16.5" spans="1:2">
      <c r="A257" s="565" t="s">
        <v>377</v>
      </c>
      <c r="B257" s="566">
        <v>550</v>
      </c>
    </row>
    <row r="258" ht="16.5" spans="1:2">
      <c r="A258" s="565" t="s">
        <v>378</v>
      </c>
      <c r="B258" s="566">
        <v>195</v>
      </c>
    </row>
    <row r="259" ht="16.5" spans="1:2">
      <c r="A259" s="565" t="s">
        <v>379</v>
      </c>
      <c r="B259" s="566">
        <v>355</v>
      </c>
    </row>
    <row r="260" ht="16.5" spans="1:2">
      <c r="A260" s="565" t="s">
        <v>380</v>
      </c>
      <c r="B260" s="566">
        <v>655</v>
      </c>
    </row>
    <row r="261" ht="16.5" spans="1:2">
      <c r="A261" s="565" t="s">
        <v>381</v>
      </c>
      <c r="B261" s="566">
        <v>365</v>
      </c>
    </row>
    <row r="262" ht="16.5" spans="1:2">
      <c r="A262" s="565" t="s">
        <v>382</v>
      </c>
      <c r="B262" s="566">
        <v>290</v>
      </c>
    </row>
    <row r="263" ht="16.5" spans="1:2">
      <c r="A263" s="565" t="s">
        <v>383</v>
      </c>
      <c r="B263" s="566">
        <v>47</v>
      </c>
    </row>
    <row r="264" ht="16.5" spans="1:2">
      <c r="A264" s="565" t="s">
        <v>384</v>
      </c>
      <c r="B264" s="566">
        <v>26</v>
      </c>
    </row>
    <row r="265" ht="16.5" spans="1:2">
      <c r="A265" s="565" t="s">
        <v>385</v>
      </c>
      <c r="B265" s="566">
        <v>21</v>
      </c>
    </row>
    <row r="266" ht="16.5" spans="1:2">
      <c r="A266" s="565" t="s">
        <v>386</v>
      </c>
      <c r="B266" s="566">
        <v>1</v>
      </c>
    </row>
    <row r="267" ht="16.5" spans="1:2">
      <c r="A267" s="565" t="s">
        <v>387</v>
      </c>
      <c r="B267" s="566">
        <v>1</v>
      </c>
    </row>
    <row r="268" ht="16.5" spans="1:2">
      <c r="A268" s="565" t="s">
        <v>388</v>
      </c>
      <c r="B268" s="566">
        <v>5088</v>
      </c>
    </row>
    <row r="269" ht="16.5" spans="1:2">
      <c r="A269" s="565" t="s">
        <v>190</v>
      </c>
      <c r="B269" s="566">
        <v>1566</v>
      </c>
    </row>
    <row r="270" ht="16.5" spans="1:2">
      <c r="A270" s="565" t="s">
        <v>389</v>
      </c>
      <c r="B270" s="566">
        <v>201</v>
      </c>
    </row>
    <row r="271" ht="16.5" spans="1:2">
      <c r="A271" s="565" t="s">
        <v>196</v>
      </c>
      <c r="B271" s="566">
        <v>810</v>
      </c>
    </row>
    <row r="272" ht="16.5" spans="1:2">
      <c r="A272" s="565" t="s">
        <v>390</v>
      </c>
      <c r="B272" s="566">
        <v>2511</v>
      </c>
    </row>
    <row r="273" ht="16.5" spans="1:2">
      <c r="A273" s="565" t="s">
        <v>391</v>
      </c>
      <c r="B273" s="566">
        <v>3803</v>
      </c>
    </row>
    <row r="274" ht="16.5" spans="1:2">
      <c r="A274" s="565" t="s">
        <v>392</v>
      </c>
      <c r="B274" s="566">
        <v>3803</v>
      </c>
    </row>
    <row r="275" ht="16.5" spans="1:2">
      <c r="A275" s="565" t="s">
        <v>393</v>
      </c>
      <c r="B275" s="566">
        <v>64675</v>
      </c>
    </row>
    <row r="276" ht="16.5" spans="1:2">
      <c r="A276" s="565" t="s">
        <v>394</v>
      </c>
      <c r="B276" s="566">
        <v>1857</v>
      </c>
    </row>
    <row r="277" ht="16.5" spans="1:2">
      <c r="A277" s="565" t="s">
        <v>190</v>
      </c>
      <c r="B277" s="566">
        <v>1543</v>
      </c>
    </row>
    <row r="278" ht="16.5" spans="1:2">
      <c r="A278" s="565" t="s">
        <v>191</v>
      </c>
      <c r="B278" s="566">
        <v>146</v>
      </c>
    </row>
    <row r="279" ht="16.5" spans="1:2">
      <c r="A279" s="565" t="s">
        <v>395</v>
      </c>
      <c r="B279" s="566">
        <v>168</v>
      </c>
    </row>
    <row r="280" ht="16.5" spans="1:2">
      <c r="A280" s="565" t="s">
        <v>396</v>
      </c>
      <c r="B280" s="566">
        <v>4805</v>
      </c>
    </row>
    <row r="281" ht="16.5" spans="1:2">
      <c r="A281" s="565" t="s">
        <v>397</v>
      </c>
      <c r="B281" s="566">
        <v>2950</v>
      </c>
    </row>
    <row r="282" ht="16.5" spans="1:2">
      <c r="A282" s="565" t="s">
        <v>398</v>
      </c>
      <c r="B282" s="566">
        <v>551</v>
      </c>
    </row>
    <row r="283" ht="16.5" spans="1:2">
      <c r="A283" s="565" t="s">
        <v>399</v>
      </c>
      <c r="B283" s="566">
        <v>1304</v>
      </c>
    </row>
    <row r="284" ht="16.5" spans="1:2">
      <c r="A284" s="565" t="s">
        <v>400</v>
      </c>
      <c r="B284" s="566">
        <v>7474</v>
      </c>
    </row>
    <row r="285" ht="16.5" spans="1:2">
      <c r="A285" s="565" t="s">
        <v>401</v>
      </c>
      <c r="B285" s="566">
        <v>5242</v>
      </c>
    </row>
    <row r="286" ht="16.5" spans="1:2">
      <c r="A286" s="565" t="s">
        <v>402</v>
      </c>
      <c r="B286" s="566">
        <v>1511</v>
      </c>
    </row>
    <row r="287" ht="16.5" spans="1:2">
      <c r="A287" s="565" t="s">
        <v>403</v>
      </c>
      <c r="B287" s="566">
        <v>721</v>
      </c>
    </row>
    <row r="288" ht="16.5" spans="1:2">
      <c r="A288" s="565" t="s">
        <v>404</v>
      </c>
      <c r="B288" s="566">
        <v>18131</v>
      </c>
    </row>
    <row r="289" ht="16.5" spans="1:2">
      <c r="A289" s="565" t="s">
        <v>405</v>
      </c>
      <c r="B289" s="566">
        <v>1594</v>
      </c>
    </row>
    <row r="290" ht="16.5" spans="1:2">
      <c r="A290" s="565" t="s">
        <v>406</v>
      </c>
      <c r="B290" s="566">
        <v>50</v>
      </c>
    </row>
    <row r="291" ht="16.5" spans="1:2">
      <c r="A291" s="565" t="s">
        <v>407</v>
      </c>
      <c r="B291" s="566">
        <v>2104</v>
      </c>
    </row>
    <row r="292" ht="16.5" spans="1:2">
      <c r="A292" s="565" t="s">
        <v>408</v>
      </c>
      <c r="B292" s="566">
        <v>106</v>
      </c>
    </row>
    <row r="293" ht="16.5" spans="1:2">
      <c r="A293" s="565" t="s">
        <v>409</v>
      </c>
      <c r="B293" s="566">
        <v>8007</v>
      </c>
    </row>
    <row r="294" ht="16.5" spans="1:2">
      <c r="A294" s="565" t="s">
        <v>410</v>
      </c>
      <c r="B294" s="566">
        <v>1121</v>
      </c>
    </row>
    <row r="295" ht="16.5" spans="1:2">
      <c r="A295" s="565" t="s">
        <v>411</v>
      </c>
      <c r="B295" s="566">
        <v>3916</v>
      </c>
    </row>
    <row r="296" ht="16.5" spans="1:2">
      <c r="A296" s="565" t="s">
        <v>412</v>
      </c>
      <c r="B296" s="566">
        <v>1233</v>
      </c>
    </row>
    <row r="297" ht="16.5" spans="1:2">
      <c r="A297" s="565" t="s">
        <v>413</v>
      </c>
      <c r="B297" s="566">
        <v>93</v>
      </c>
    </row>
    <row r="298" ht="16.5" spans="1:2">
      <c r="A298" s="565" t="s">
        <v>414</v>
      </c>
      <c r="B298" s="566">
        <v>93</v>
      </c>
    </row>
    <row r="299" ht="16.5" spans="1:2">
      <c r="A299" s="565" t="s">
        <v>415</v>
      </c>
      <c r="B299" s="566">
        <v>4950</v>
      </c>
    </row>
    <row r="300" ht="16.5" spans="1:2">
      <c r="A300" s="565" t="s">
        <v>416</v>
      </c>
      <c r="B300" s="566">
        <v>4883</v>
      </c>
    </row>
    <row r="301" ht="16.5" spans="1:2">
      <c r="A301" s="565" t="s">
        <v>417</v>
      </c>
      <c r="B301" s="566">
        <v>67</v>
      </c>
    </row>
    <row r="302" ht="16.5" spans="1:2">
      <c r="A302" s="565" t="s">
        <v>418</v>
      </c>
      <c r="B302" s="566">
        <v>18099</v>
      </c>
    </row>
    <row r="303" ht="16.5" spans="1:2">
      <c r="A303" s="565" t="s">
        <v>419</v>
      </c>
      <c r="B303" s="566">
        <v>4427</v>
      </c>
    </row>
    <row r="304" ht="16.5" spans="1:2">
      <c r="A304" s="565" t="s">
        <v>420</v>
      </c>
      <c r="B304" s="566">
        <v>8623</v>
      </c>
    </row>
    <row r="305" ht="16.5" spans="1:2">
      <c r="A305" s="565" t="s">
        <v>421</v>
      </c>
      <c r="B305" s="566">
        <v>5046</v>
      </c>
    </row>
    <row r="306" ht="16.5" spans="1:2">
      <c r="A306" s="565" t="s">
        <v>422</v>
      </c>
      <c r="B306" s="566">
        <v>3</v>
      </c>
    </row>
    <row r="307" ht="16.5" spans="1:2">
      <c r="A307" s="565" t="s">
        <v>423</v>
      </c>
      <c r="B307" s="566">
        <v>3567</v>
      </c>
    </row>
    <row r="308" ht="16.5" spans="1:2">
      <c r="A308" s="565" t="s">
        <v>424</v>
      </c>
      <c r="B308" s="566">
        <v>3567</v>
      </c>
    </row>
    <row r="309" ht="16.5" spans="1:2">
      <c r="A309" s="565" t="s">
        <v>425</v>
      </c>
      <c r="B309" s="566">
        <v>1486</v>
      </c>
    </row>
    <row r="310" ht="16.5" spans="1:2">
      <c r="A310" s="565" t="s">
        <v>426</v>
      </c>
      <c r="B310" s="566">
        <v>1344</v>
      </c>
    </row>
    <row r="311" ht="16.5" spans="1:2">
      <c r="A311" s="565" t="s">
        <v>427</v>
      </c>
      <c r="B311" s="566">
        <v>142</v>
      </c>
    </row>
    <row r="312" ht="16.5" spans="1:2">
      <c r="A312" s="565" t="s">
        <v>428</v>
      </c>
      <c r="B312" s="566">
        <v>121</v>
      </c>
    </row>
    <row r="313" ht="16.5" spans="1:2">
      <c r="A313" s="565" t="s">
        <v>429</v>
      </c>
      <c r="B313" s="566">
        <v>19</v>
      </c>
    </row>
    <row r="314" ht="16.5" spans="1:2">
      <c r="A314" s="565" t="s">
        <v>430</v>
      </c>
      <c r="B314" s="566">
        <v>102</v>
      </c>
    </row>
    <row r="315" ht="16.5" spans="1:2">
      <c r="A315" s="565" t="s">
        <v>431</v>
      </c>
      <c r="B315" s="566">
        <v>702</v>
      </c>
    </row>
    <row r="316" ht="16.5" spans="1:2">
      <c r="A316" s="565" t="s">
        <v>190</v>
      </c>
      <c r="B316" s="566">
        <v>535</v>
      </c>
    </row>
    <row r="317" ht="16.5" spans="1:2">
      <c r="A317" s="565" t="s">
        <v>253</v>
      </c>
      <c r="B317" s="566">
        <v>66</v>
      </c>
    </row>
    <row r="318" ht="16.5" spans="1:2">
      <c r="A318" s="565" t="s">
        <v>432</v>
      </c>
      <c r="B318" s="566">
        <v>3</v>
      </c>
    </row>
    <row r="319" ht="16.5" spans="1:2">
      <c r="A319" s="565" t="s">
        <v>433</v>
      </c>
      <c r="B319" s="566">
        <v>98</v>
      </c>
    </row>
    <row r="320" ht="16.5" spans="1:2">
      <c r="A320" s="565" t="s">
        <v>434</v>
      </c>
      <c r="B320" s="566">
        <v>3390</v>
      </c>
    </row>
    <row r="321" ht="16.5" spans="1:2">
      <c r="A321" s="565" t="s">
        <v>435</v>
      </c>
      <c r="B321" s="566">
        <v>3390</v>
      </c>
    </row>
    <row r="322" ht="16.5" spans="1:2">
      <c r="A322" s="565" t="s">
        <v>436</v>
      </c>
      <c r="B322" s="566">
        <v>19049</v>
      </c>
    </row>
    <row r="323" ht="16.5" spans="1:2">
      <c r="A323" s="565" t="s">
        <v>437</v>
      </c>
      <c r="B323" s="566">
        <v>1420</v>
      </c>
    </row>
    <row r="324" ht="16.5" spans="1:2">
      <c r="A324" s="565" t="s">
        <v>190</v>
      </c>
      <c r="B324" s="566">
        <v>960</v>
      </c>
    </row>
    <row r="325" ht="16.5" spans="1:2">
      <c r="A325" s="565" t="s">
        <v>438</v>
      </c>
      <c r="B325" s="566">
        <v>460</v>
      </c>
    </row>
    <row r="326" ht="16.5" spans="1:2">
      <c r="A326" s="565" t="s">
        <v>439</v>
      </c>
      <c r="B326" s="566">
        <v>614</v>
      </c>
    </row>
    <row r="327" ht="16.5" spans="1:2">
      <c r="A327" s="565" t="s">
        <v>440</v>
      </c>
      <c r="B327" s="566">
        <v>614</v>
      </c>
    </row>
    <row r="328" ht="16.5" spans="1:2">
      <c r="A328" s="565" t="s">
        <v>441</v>
      </c>
      <c r="B328" s="566">
        <v>14162</v>
      </c>
    </row>
    <row r="329" ht="16.5" spans="1:2">
      <c r="A329" s="565" t="s">
        <v>442</v>
      </c>
      <c r="B329" s="566">
        <v>1548</v>
      </c>
    </row>
    <row r="330" ht="16.5" spans="1:2">
      <c r="A330" s="565" t="s">
        <v>443</v>
      </c>
      <c r="B330" s="566">
        <v>7834</v>
      </c>
    </row>
    <row r="331" ht="16.5" spans="1:2">
      <c r="A331" s="565" t="s">
        <v>444</v>
      </c>
      <c r="B331" s="566">
        <v>3096</v>
      </c>
    </row>
    <row r="332" ht="16.5" spans="1:2">
      <c r="A332" s="565" t="s">
        <v>445</v>
      </c>
      <c r="B332" s="566">
        <v>1684</v>
      </c>
    </row>
    <row r="333" ht="16.5" spans="1:2">
      <c r="A333" s="565" t="s">
        <v>446</v>
      </c>
      <c r="B333" s="566">
        <v>2256</v>
      </c>
    </row>
    <row r="334" ht="16.5" spans="1:2">
      <c r="A334" s="565" t="s">
        <v>447</v>
      </c>
      <c r="B334" s="566">
        <v>15</v>
      </c>
    </row>
    <row r="335" ht="16.5" spans="1:2">
      <c r="A335" s="565" t="s">
        <v>448</v>
      </c>
      <c r="B335" s="566">
        <v>2241</v>
      </c>
    </row>
    <row r="336" ht="16.5" spans="1:2">
      <c r="A336" s="565" t="s">
        <v>449</v>
      </c>
      <c r="B336" s="566">
        <v>4</v>
      </c>
    </row>
    <row r="337" ht="16.5" spans="1:2">
      <c r="A337" s="565" t="s">
        <v>450</v>
      </c>
      <c r="B337" s="566">
        <v>4</v>
      </c>
    </row>
    <row r="338" ht="16.5" spans="1:2">
      <c r="A338" s="565" t="s">
        <v>451</v>
      </c>
      <c r="B338" s="566">
        <v>579</v>
      </c>
    </row>
    <row r="339" ht="16.5" spans="1:2">
      <c r="A339" s="565" t="s">
        <v>452</v>
      </c>
      <c r="B339" s="566">
        <v>578</v>
      </c>
    </row>
    <row r="340" ht="16.5" spans="1:2">
      <c r="A340" s="565" t="s">
        <v>453</v>
      </c>
      <c r="B340" s="566">
        <v>1</v>
      </c>
    </row>
    <row r="341" ht="16.5" spans="1:2">
      <c r="A341" s="565" t="s">
        <v>454</v>
      </c>
      <c r="B341" s="566">
        <v>14</v>
      </c>
    </row>
    <row r="342" ht="16.5" spans="1:2">
      <c r="A342" s="565" t="s">
        <v>455</v>
      </c>
      <c r="B342" s="566">
        <v>14</v>
      </c>
    </row>
    <row r="343" ht="16.5" spans="1:2">
      <c r="A343" s="565" t="s">
        <v>456</v>
      </c>
      <c r="B343" s="566">
        <v>123814</v>
      </c>
    </row>
    <row r="344" ht="16.5" spans="1:2">
      <c r="A344" s="565" t="s">
        <v>457</v>
      </c>
      <c r="B344" s="566">
        <v>83109</v>
      </c>
    </row>
    <row r="345" ht="16.5" spans="1:2">
      <c r="A345" s="565" t="s">
        <v>190</v>
      </c>
      <c r="B345" s="566">
        <v>2414</v>
      </c>
    </row>
    <row r="346" ht="16.5" spans="1:2">
      <c r="A346" s="565" t="s">
        <v>191</v>
      </c>
      <c r="B346" s="566">
        <v>496</v>
      </c>
    </row>
    <row r="347" ht="16.5" spans="1:2">
      <c r="A347" s="565" t="s">
        <v>458</v>
      </c>
      <c r="B347" s="566">
        <v>5348</v>
      </c>
    </row>
    <row r="348" ht="16.5" spans="1:2">
      <c r="A348" s="565" t="s">
        <v>459</v>
      </c>
      <c r="B348" s="566">
        <v>1734</v>
      </c>
    </row>
    <row r="349" ht="16.5" spans="1:2">
      <c r="A349" s="565" t="s">
        <v>460</v>
      </c>
      <c r="B349" s="566">
        <v>73117</v>
      </c>
    </row>
    <row r="350" ht="16.5" spans="1:2">
      <c r="A350" s="565" t="s">
        <v>461</v>
      </c>
      <c r="B350" s="566">
        <v>597</v>
      </c>
    </row>
    <row r="351" ht="16.5" spans="1:2">
      <c r="A351" s="565" t="s">
        <v>462</v>
      </c>
      <c r="B351" s="566">
        <v>597</v>
      </c>
    </row>
    <row r="352" ht="16.5" spans="1:2">
      <c r="A352" s="565" t="s">
        <v>463</v>
      </c>
      <c r="B352" s="566">
        <v>12540</v>
      </c>
    </row>
    <row r="353" ht="16.5" spans="1:2">
      <c r="A353" s="565" t="s">
        <v>464</v>
      </c>
      <c r="B353" s="566">
        <v>12540</v>
      </c>
    </row>
    <row r="354" ht="16.5" spans="1:2">
      <c r="A354" s="565" t="s">
        <v>465</v>
      </c>
      <c r="B354" s="566">
        <v>12040</v>
      </c>
    </row>
    <row r="355" ht="16.5" spans="1:2">
      <c r="A355" s="565" t="s">
        <v>466</v>
      </c>
      <c r="B355" s="566">
        <v>12040</v>
      </c>
    </row>
    <row r="356" ht="16.5" spans="1:2">
      <c r="A356" s="565" t="s">
        <v>467</v>
      </c>
      <c r="B356" s="566">
        <v>15528</v>
      </c>
    </row>
    <row r="357" ht="16.5" spans="1:2">
      <c r="A357" s="565" t="s">
        <v>468</v>
      </c>
      <c r="B357" s="566">
        <v>15528</v>
      </c>
    </row>
    <row r="358" ht="16.5" spans="1:2">
      <c r="A358" s="565" t="s">
        <v>469</v>
      </c>
      <c r="B358" s="566">
        <v>27456</v>
      </c>
    </row>
    <row r="359" ht="16.5" spans="1:2">
      <c r="A359" s="565" t="s">
        <v>470</v>
      </c>
      <c r="B359" s="566">
        <v>13249</v>
      </c>
    </row>
    <row r="360" ht="16.5" spans="1:2">
      <c r="A360" s="565" t="s">
        <v>190</v>
      </c>
      <c r="B360" s="566">
        <v>1034</v>
      </c>
    </row>
    <row r="361" ht="16.5" spans="1:2">
      <c r="A361" s="565" t="s">
        <v>191</v>
      </c>
      <c r="B361" s="566">
        <v>514</v>
      </c>
    </row>
    <row r="362" ht="16.5" spans="1:2">
      <c r="A362" s="565" t="s">
        <v>196</v>
      </c>
      <c r="B362" s="566">
        <v>2161</v>
      </c>
    </row>
    <row r="363" ht="16.5" spans="1:2">
      <c r="A363" s="565" t="s">
        <v>471</v>
      </c>
      <c r="B363" s="566">
        <v>60</v>
      </c>
    </row>
    <row r="364" ht="16.5" spans="1:2">
      <c r="A364" s="565" t="s">
        <v>472</v>
      </c>
      <c r="B364" s="566">
        <v>58</v>
      </c>
    </row>
    <row r="365" ht="16.5" spans="1:2">
      <c r="A365" s="565" t="s">
        <v>473</v>
      </c>
      <c r="B365" s="566">
        <v>122</v>
      </c>
    </row>
    <row r="366" ht="16.5" spans="1:2">
      <c r="A366" s="565" t="s">
        <v>474</v>
      </c>
      <c r="B366" s="566">
        <v>771</v>
      </c>
    </row>
    <row r="367" ht="16.5" spans="1:2">
      <c r="A367" s="565" t="s">
        <v>475</v>
      </c>
      <c r="B367" s="566">
        <v>7031</v>
      </c>
    </row>
    <row r="368" ht="16.5" spans="1:2">
      <c r="A368" s="565" t="s">
        <v>476</v>
      </c>
      <c r="B368" s="566">
        <v>17</v>
      </c>
    </row>
    <row r="369" ht="16.5" spans="1:2">
      <c r="A369" s="565" t="s">
        <v>477</v>
      </c>
      <c r="B369" s="566">
        <v>647</v>
      </c>
    </row>
    <row r="370" ht="16.5" spans="1:2">
      <c r="A370" s="565" t="s">
        <v>478</v>
      </c>
      <c r="B370" s="566">
        <v>271</v>
      </c>
    </row>
    <row r="371" ht="16.5" spans="1:2">
      <c r="A371" s="565" t="s">
        <v>479</v>
      </c>
      <c r="B371" s="566">
        <v>18</v>
      </c>
    </row>
    <row r="372" ht="16.5" spans="1:2">
      <c r="A372" s="565" t="s">
        <v>480</v>
      </c>
      <c r="B372" s="566">
        <v>408</v>
      </c>
    </row>
    <row r="373" ht="16.5" spans="1:2">
      <c r="A373" s="565" t="s">
        <v>481</v>
      </c>
      <c r="B373" s="566">
        <v>137</v>
      </c>
    </row>
    <row r="374" ht="16.5" spans="1:2">
      <c r="A374" s="565" t="s">
        <v>482</v>
      </c>
      <c r="B374" s="566">
        <v>1343</v>
      </c>
    </row>
    <row r="375" ht="16.5" spans="1:2">
      <c r="A375" s="565" t="s">
        <v>483</v>
      </c>
      <c r="B375" s="566">
        <v>1080</v>
      </c>
    </row>
    <row r="376" ht="16.5" spans="1:2">
      <c r="A376" s="565" t="s">
        <v>484</v>
      </c>
      <c r="B376" s="566">
        <v>6</v>
      </c>
    </row>
    <row r="377" ht="16.5" spans="1:2">
      <c r="A377" s="565" t="s">
        <v>485</v>
      </c>
      <c r="B377" s="566">
        <v>241</v>
      </c>
    </row>
    <row r="378" ht="16.5" spans="1:2">
      <c r="A378" s="565" t="s">
        <v>486</v>
      </c>
      <c r="B378" s="566">
        <v>16</v>
      </c>
    </row>
    <row r="379" ht="16.5" spans="1:2">
      <c r="A379" s="565" t="s">
        <v>487</v>
      </c>
      <c r="B379" s="566">
        <v>2947</v>
      </c>
    </row>
    <row r="380" ht="16.5" spans="1:2">
      <c r="A380" s="565" t="s">
        <v>488</v>
      </c>
      <c r="B380" s="566">
        <v>485</v>
      </c>
    </row>
    <row r="381" ht="16.5" spans="1:2">
      <c r="A381" s="565" t="s">
        <v>489</v>
      </c>
      <c r="B381" s="566">
        <v>92</v>
      </c>
    </row>
    <row r="382" ht="16.5" spans="1:2">
      <c r="A382" s="565" t="s">
        <v>490</v>
      </c>
      <c r="B382" s="566">
        <v>740</v>
      </c>
    </row>
    <row r="383" ht="16.5" spans="1:2">
      <c r="A383" s="565" t="s">
        <v>491</v>
      </c>
      <c r="B383" s="566">
        <v>78</v>
      </c>
    </row>
    <row r="384" ht="16.5" spans="1:2">
      <c r="A384" s="565" t="s">
        <v>492</v>
      </c>
      <c r="B384" s="566">
        <v>20</v>
      </c>
    </row>
    <row r="385" ht="16.5" spans="1:2">
      <c r="A385" s="565" t="s">
        <v>493</v>
      </c>
      <c r="B385" s="566">
        <v>209</v>
      </c>
    </row>
    <row r="386" ht="16.5" spans="1:2">
      <c r="A386" s="565" t="s">
        <v>494</v>
      </c>
      <c r="B386" s="566">
        <v>539</v>
      </c>
    </row>
    <row r="387" ht="16.5" spans="1:2">
      <c r="A387" s="565" t="s">
        <v>495</v>
      </c>
      <c r="B387" s="566">
        <v>13</v>
      </c>
    </row>
    <row r="388" ht="16.5" spans="1:2">
      <c r="A388" s="565" t="s">
        <v>496</v>
      </c>
      <c r="B388" s="566">
        <v>450</v>
      </c>
    </row>
    <row r="389" ht="16.5" spans="1:2">
      <c r="A389" s="565" t="s">
        <v>497</v>
      </c>
      <c r="B389" s="566">
        <v>321</v>
      </c>
    </row>
    <row r="390" ht="16.5" spans="1:2">
      <c r="A390" s="565" t="s">
        <v>498</v>
      </c>
      <c r="B390" s="566">
        <v>40</v>
      </c>
    </row>
    <row r="391" ht="16.5" spans="1:2">
      <c r="A391" s="565" t="s">
        <v>499</v>
      </c>
      <c r="B391" s="566">
        <v>40</v>
      </c>
    </row>
    <row r="392" ht="16.5" spans="1:2">
      <c r="A392" s="565" t="s">
        <v>500</v>
      </c>
      <c r="B392" s="566">
        <v>1369</v>
      </c>
    </row>
    <row r="393" ht="16.5" spans="1:2">
      <c r="A393" s="565" t="s">
        <v>501</v>
      </c>
      <c r="B393" s="566">
        <v>312</v>
      </c>
    </row>
    <row r="394" ht="16.5" spans="1:2">
      <c r="A394" s="565" t="s">
        <v>502</v>
      </c>
      <c r="B394" s="566">
        <v>961</v>
      </c>
    </row>
    <row r="395" ht="16.5" spans="1:2">
      <c r="A395" s="565" t="s">
        <v>503</v>
      </c>
      <c r="B395" s="566">
        <v>96</v>
      </c>
    </row>
    <row r="396" ht="16.5" spans="1:2">
      <c r="A396" s="565" t="s">
        <v>504</v>
      </c>
      <c r="B396" s="566">
        <v>104</v>
      </c>
    </row>
    <row r="397" ht="16.5" spans="1:2">
      <c r="A397" s="565" t="s">
        <v>505</v>
      </c>
      <c r="B397" s="566">
        <v>104</v>
      </c>
    </row>
    <row r="398" ht="16.5" spans="1:2">
      <c r="A398" s="565" t="s">
        <v>506</v>
      </c>
      <c r="B398" s="566">
        <v>8404</v>
      </c>
    </row>
    <row r="399" ht="16.5" spans="1:2">
      <c r="A399" s="565" t="s">
        <v>507</v>
      </c>
      <c r="B399" s="566">
        <v>8404</v>
      </c>
    </row>
    <row r="400" ht="16.5" spans="1:2">
      <c r="A400" s="565" t="s">
        <v>508</v>
      </c>
      <c r="B400" s="566">
        <v>32692</v>
      </c>
    </row>
    <row r="401" ht="16.5" spans="1:2">
      <c r="A401" s="565" t="s">
        <v>509</v>
      </c>
      <c r="B401" s="566">
        <v>20436</v>
      </c>
    </row>
    <row r="402" ht="16.5" spans="1:2">
      <c r="A402" s="565" t="s">
        <v>190</v>
      </c>
      <c r="B402" s="566">
        <v>566</v>
      </c>
    </row>
    <row r="403" ht="16.5" spans="1:2">
      <c r="A403" s="565" t="s">
        <v>191</v>
      </c>
      <c r="B403" s="566">
        <v>179</v>
      </c>
    </row>
    <row r="404" ht="16.5" spans="1:2">
      <c r="A404" s="565" t="s">
        <v>510</v>
      </c>
      <c r="B404" s="566">
        <v>6441</v>
      </c>
    </row>
    <row r="405" ht="16.5" spans="1:2">
      <c r="A405" s="565" t="s">
        <v>511</v>
      </c>
      <c r="B405" s="566">
        <v>663</v>
      </c>
    </row>
    <row r="406" ht="16.5" spans="1:2">
      <c r="A406" s="565" t="s">
        <v>512</v>
      </c>
      <c r="B406" s="566">
        <v>25</v>
      </c>
    </row>
    <row r="407" ht="16.5" spans="1:2">
      <c r="A407" s="565" t="s">
        <v>513</v>
      </c>
      <c r="B407" s="566">
        <v>314</v>
      </c>
    </row>
    <row r="408" ht="16.5" spans="1:2">
      <c r="A408" s="565" t="s">
        <v>514</v>
      </c>
      <c r="B408" s="566">
        <v>10</v>
      </c>
    </row>
    <row r="409" ht="16.5" spans="1:2">
      <c r="A409" s="565" t="s">
        <v>515</v>
      </c>
      <c r="B409" s="566">
        <v>12238</v>
      </c>
    </row>
    <row r="410" ht="16.5" spans="1:2">
      <c r="A410" s="565" t="s">
        <v>516</v>
      </c>
      <c r="B410" s="566">
        <v>8500</v>
      </c>
    </row>
    <row r="411" ht="16.5" spans="1:2">
      <c r="A411" s="565" t="s">
        <v>517</v>
      </c>
      <c r="B411" s="566">
        <v>8500</v>
      </c>
    </row>
    <row r="412" ht="16.5" spans="1:2">
      <c r="A412" s="565" t="s">
        <v>518</v>
      </c>
      <c r="B412" s="566">
        <v>3735</v>
      </c>
    </row>
    <row r="413" ht="16.5" spans="1:2">
      <c r="A413" s="565" t="s">
        <v>519</v>
      </c>
      <c r="B413" s="566">
        <v>428</v>
      </c>
    </row>
    <row r="414" ht="16.5" spans="1:2">
      <c r="A414" s="565" t="s">
        <v>520</v>
      </c>
      <c r="B414" s="566">
        <v>3283</v>
      </c>
    </row>
    <row r="415" ht="16.5" spans="1:2">
      <c r="A415" s="565" t="s">
        <v>521</v>
      </c>
      <c r="B415" s="566">
        <v>24</v>
      </c>
    </row>
    <row r="416" ht="16.5" spans="1:2">
      <c r="A416" s="565" t="s">
        <v>522</v>
      </c>
      <c r="B416" s="566">
        <v>21</v>
      </c>
    </row>
    <row r="417" ht="16.5" spans="1:2">
      <c r="A417" s="565" t="s">
        <v>523</v>
      </c>
      <c r="B417" s="566">
        <v>21</v>
      </c>
    </row>
    <row r="418" ht="16.5" spans="1:2">
      <c r="A418" s="565" t="s">
        <v>524</v>
      </c>
      <c r="B418" s="566">
        <v>15443</v>
      </c>
    </row>
    <row r="419" ht="16.5" spans="1:2">
      <c r="A419" s="565" t="s">
        <v>525</v>
      </c>
      <c r="B419" s="566">
        <v>137</v>
      </c>
    </row>
    <row r="420" ht="16.5" spans="1:2">
      <c r="A420" s="565" t="s">
        <v>526</v>
      </c>
      <c r="B420" s="566">
        <v>137</v>
      </c>
    </row>
    <row r="421" ht="16.5" spans="1:2">
      <c r="A421" s="565" t="s">
        <v>527</v>
      </c>
      <c r="B421" s="566">
        <v>6513</v>
      </c>
    </row>
    <row r="422" ht="16.5" spans="1:2">
      <c r="A422" s="565" t="s">
        <v>190</v>
      </c>
      <c r="B422" s="566">
        <v>509</v>
      </c>
    </row>
    <row r="423" ht="16.5" spans="1:2">
      <c r="A423" s="565" t="s">
        <v>528</v>
      </c>
      <c r="B423" s="566">
        <v>29</v>
      </c>
    </row>
    <row r="424" ht="16.5" spans="1:2">
      <c r="A424" s="565" t="s">
        <v>196</v>
      </c>
      <c r="B424" s="566">
        <v>328</v>
      </c>
    </row>
    <row r="425" ht="16.5" spans="1:2">
      <c r="A425" s="565" t="s">
        <v>529</v>
      </c>
      <c r="B425" s="566">
        <v>5647</v>
      </c>
    </row>
    <row r="426" ht="16.5" spans="1:2">
      <c r="A426" s="565" t="s">
        <v>530</v>
      </c>
      <c r="B426" s="566">
        <v>7304</v>
      </c>
    </row>
    <row r="427" ht="16.5" spans="1:2">
      <c r="A427" s="565" t="s">
        <v>190</v>
      </c>
      <c r="B427" s="566">
        <v>97</v>
      </c>
    </row>
    <row r="428" ht="16.5" spans="1:2">
      <c r="A428" s="565" t="s">
        <v>191</v>
      </c>
      <c r="B428" s="566">
        <v>119</v>
      </c>
    </row>
    <row r="429" ht="16.5" spans="1:2">
      <c r="A429" s="565" t="s">
        <v>531</v>
      </c>
      <c r="B429" s="566">
        <v>7088</v>
      </c>
    </row>
    <row r="430" ht="16.5" spans="1:2">
      <c r="A430" s="565" t="s">
        <v>532</v>
      </c>
      <c r="B430" s="566">
        <v>451</v>
      </c>
    </row>
    <row r="431" ht="16.5" spans="1:2">
      <c r="A431" s="565" t="s">
        <v>533</v>
      </c>
      <c r="B431" s="566">
        <v>204</v>
      </c>
    </row>
    <row r="432" ht="16.5" spans="1:2">
      <c r="A432" s="565" t="s">
        <v>534</v>
      </c>
      <c r="B432" s="566">
        <v>247</v>
      </c>
    </row>
    <row r="433" ht="16.5" spans="1:2">
      <c r="A433" s="565" t="s">
        <v>535</v>
      </c>
      <c r="B433" s="566">
        <v>1038</v>
      </c>
    </row>
    <row r="434" ht="16.5" spans="1:2">
      <c r="A434" s="565" t="s">
        <v>536</v>
      </c>
      <c r="B434" s="566">
        <v>1038</v>
      </c>
    </row>
    <row r="435" ht="16.5" spans="1:2">
      <c r="A435" s="565" t="s">
        <v>537</v>
      </c>
      <c r="B435" s="566">
        <v>4092</v>
      </c>
    </row>
    <row r="436" ht="16.5" spans="1:2">
      <c r="A436" s="565" t="s">
        <v>538</v>
      </c>
      <c r="B436" s="566">
        <v>1493</v>
      </c>
    </row>
    <row r="437" ht="16.5" spans="1:2">
      <c r="A437" s="565" t="s">
        <v>190</v>
      </c>
      <c r="B437" s="566">
        <v>341</v>
      </c>
    </row>
    <row r="438" ht="16.5" spans="1:2">
      <c r="A438" s="565" t="s">
        <v>191</v>
      </c>
      <c r="B438" s="566">
        <v>66</v>
      </c>
    </row>
    <row r="439" ht="16.5" spans="1:2">
      <c r="A439" s="565" t="s">
        <v>539</v>
      </c>
      <c r="B439" s="566">
        <v>1086</v>
      </c>
    </row>
    <row r="440" ht="16.5" spans="1:2">
      <c r="A440" s="565" t="s">
        <v>540</v>
      </c>
      <c r="B440" s="566">
        <v>1099</v>
      </c>
    </row>
    <row r="441" ht="16.5" spans="1:2">
      <c r="A441" s="565" t="s">
        <v>541</v>
      </c>
      <c r="B441" s="566">
        <v>1099</v>
      </c>
    </row>
    <row r="442" ht="16.5" spans="1:2">
      <c r="A442" s="565" t="s">
        <v>542</v>
      </c>
      <c r="B442" s="566">
        <v>1500</v>
      </c>
    </row>
    <row r="443" ht="16.5" spans="1:2">
      <c r="A443" s="565" t="s">
        <v>543</v>
      </c>
      <c r="B443" s="566">
        <v>1500</v>
      </c>
    </row>
    <row r="444" ht="16.5" spans="1:2">
      <c r="A444" s="565" t="s">
        <v>544</v>
      </c>
      <c r="B444" s="566">
        <v>70</v>
      </c>
    </row>
    <row r="445" ht="16.5" spans="1:2">
      <c r="A445" s="565" t="s">
        <v>545</v>
      </c>
      <c r="B445" s="566">
        <v>38</v>
      </c>
    </row>
    <row r="446" ht="16.5" spans="1:2">
      <c r="A446" s="565" t="s">
        <v>546</v>
      </c>
      <c r="B446" s="566">
        <v>38</v>
      </c>
    </row>
    <row r="447" ht="16.5" spans="1:2">
      <c r="A447" s="565" t="s">
        <v>547</v>
      </c>
      <c r="B447" s="566">
        <v>32</v>
      </c>
    </row>
    <row r="448" ht="16.5" spans="1:2">
      <c r="A448" s="565" t="s">
        <v>548</v>
      </c>
      <c r="B448" s="566">
        <v>32</v>
      </c>
    </row>
    <row r="449" ht="16.5" spans="1:2">
      <c r="A449" s="565" t="s">
        <v>549</v>
      </c>
      <c r="B449" s="566">
        <v>5919</v>
      </c>
    </row>
    <row r="450" ht="16.5" spans="1:2">
      <c r="A450" s="565" t="s">
        <v>550</v>
      </c>
      <c r="B450" s="566">
        <v>5307</v>
      </c>
    </row>
    <row r="451" ht="16.5" spans="1:2">
      <c r="A451" s="565" t="s">
        <v>551</v>
      </c>
      <c r="B451" s="566">
        <v>1021</v>
      </c>
    </row>
    <row r="452" ht="16.5" spans="1:2">
      <c r="A452" s="565" t="s">
        <v>196</v>
      </c>
      <c r="B452" s="566">
        <v>1185</v>
      </c>
    </row>
    <row r="453" ht="16.5" spans="1:2">
      <c r="A453" s="565" t="s">
        <v>552</v>
      </c>
      <c r="B453" s="566">
        <v>3101</v>
      </c>
    </row>
    <row r="454" ht="16.5" spans="1:2">
      <c r="A454" s="565" t="s">
        <v>553</v>
      </c>
      <c r="B454" s="566">
        <v>612</v>
      </c>
    </row>
    <row r="455" ht="16.5" spans="1:2">
      <c r="A455" s="565" t="s">
        <v>554</v>
      </c>
      <c r="B455" s="566">
        <v>250</v>
      </c>
    </row>
    <row r="456" ht="16.5" spans="1:2">
      <c r="A456" s="565" t="s">
        <v>555</v>
      </c>
      <c r="B456" s="566">
        <v>362</v>
      </c>
    </row>
    <row r="457" ht="16.5" spans="1:2">
      <c r="A457" s="565" t="s">
        <v>556</v>
      </c>
      <c r="B457" s="566">
        <v>37548</v>
      </c>
    </row>
    <row r="458" ht="16.5" spans="1:2">
      <c r="A458" s="565" t="s">
        <v>557</v>
      </c>
      <c r="B458" s="566">
        <v>14795</v>
      </c>
    </row>
    <row r="459" ht="16.5" spans="1:2">
      <c r="A459" s="565" t="s">
        <v>558</v>
      </c>
      <c r="B459" s="566">
        <v>240</v>
      </c>
    </row>
    <row r="460" ht="16.5" spans="1:2">
      <c r="A460" s="565" t="s">
        <v>559</v>
      </c>
      <c r="B460" s="566">
        <v>90</v>
      </c>
    </row>
    <row r="461" ht="16.5" spans="1:2">
      <c r="A461" s="565" t="s">
        <v>560</v>
      </c>
      <c r="B461" s="566">
        <v>246</v>
      </c>
    </row>
    <row r="462" ht="16.5" spans="1:2">
      <c r="A462" s="565" t="s">
        <v>561</v>
      </c>
      <c r="B462" s="566">
        <v>180</v>
      </c>
    </row>
    <row r="463" ht="16.5" spans="1:2">
      <c r="A463" s="565" t="s">
        <v>562</v>
      </c>
      <c r="B463" s="566">
        <v>1894</v>
      </c>
    </row>
    <row r="464" ht="16.5" spans="1:2">
      <c r="A464" s="565" t="s">
        <v>563</v>
      </c>
      <c r="B464" s="566">
        <v>60</v>
      </c>
    </row>
    <row r="465" ht="16.5" spans="1:2">
      <c r="A465" s="565" t="s">
        <v>564</v>
      </c>
      <c r="B465" s="566">
        <v>12085</v>
      </c>
    </row>
    <row r="466" ht="16.5" spans="1:2">
      <c r="A466" s="565" t="s">
        <v>565</v>
      </c>
      <c r="B466" s="566">
        <v>20510</v>
      </c>
    </row>
    <row r="467" ht="16.5" spans="1:2">
      <c r="A467" s="565" t="s">
        <v>566</v>
      </c>
      <c r="B467" s="566">
        <v>19073</v>
      </c>
    </row>
    <row r="468" ht="16.5" spans="1:2">
      <c r="A468" s="565" t="s">
        <v>567</v>
      </c>
      <c r="B468" s="566">
        <v>40</v>
      </c>
    </row>
    <row r="469" ht="16.5" spans="1:2">
      <c r="A469" s="565" t="s">
        <v>568</v>
      </c>
      <c r="B469" s="566">
        <v>1397</v>
      </c>
    </row>
    <row r="470" ht="16.5" spans="1:2">
      <c r="A470" s="565" t="s">
        <v>569</v>
      </c>
      <c r="B470" s="566">
        <v>2243</v>
      </c>
    </row>
    <row r="471" ht="16.5" spans="1:2">
      <c r="A471" s="565" t="s">
        <v>570</v>
      </c>
      <c r="B471" s="566">
        <v>2243</v>
      </c>
    </row>
    <row r="472" ht="16.5" spans="1:2">
      <c r="A472" s="565" t="s">
        <v>571</v>
      </c>
      <c r="B472" s="566">
        <v>692</v>
      </c>
    </row>
    <row r="473" ht="16.5" spans="1:2">
      <c r="A473" s="565" t="s">
        <v>572</v>
      </c>
      <c r="B473" s="566">
        <v>692</v>
      </c>
    </row>
    <row r="474" ht="16.5" spans="1:2">
      <c r="A474" s="565" t="s">
        <v>190</v>
      </c>
      <c r="B474" s="566">
        <v>6</v>
      </c>
    </row>
    <row r="475" ht="16.5" spans="1:2">
      <c r="A475" s="565" t="s">
        <v>573</v>
      </c>
      <c r="B475" s="566">
        <v>70</v>
      </c>
    </row>
    <row r="476" ht="16.5" spans="1:2">
      <c r="A476" s="565" t="s">
        <v>196</v>
      </c>
      <c r="B476" s="566">
        <v>251</v>
      </c>
    </row>
    <row r="477" ht="16.5" spans="1:2">
      <c r="A477" s="565" t="s">
        <v>574</v>
      </c>
      <c r="B477" s="566">
        <v>365</v>
      </c>
    </row>
    <row r="478" ht="16.5" spans="1:2">
      <c r="A478" s="565" t="s">
        <v>575</v>
      </c>
      <c r="B478" s="566">
        <v>12925</v>
      </c>
    </row>
    <row r="479" ht="16.5" spans="1:2">
      <c r="A479" s="565" t="s">
        <v>576</v>
      </c>
      <c r="B479" s="566">
        <v>3483</v>
      </c>
    </row>
    <row r="480" ht="16.5" spans="1:2">
      <c r="A480" s="565" t="s">
        <v>190</v>
      </c>
      <c r="B480" s="566">
        <v>613</v>
      </c>
    </row>
    <row r="481" ht="16.5" spans="1:2">
      <c r="A481" s="565" t="s">
        <v>191</v>
      </c>
      <c r="B481" s="566">
        <v>2157</v>
      </c>
    </row>
    <row r="482" ht="16.5" spans="1:2">
      <c r="A482" s="565" t="s">
        <v>577</v>
      </c>
      <c r="B482" s="566">
        <v>464</v>
      </c>
    </row>
    <row r="483" ht="16.5" spans="1:2">
      <c r="A483" s="565" t="s">
        <v>578</v>
      </c>
      <c r="B483" s="566">
        <v>35</v>
      </c>
    </row>
    <row r="484" ht="16.5" spans="1:2">
      <c r="A484" s="565" t="s">
        <v>196</v>
      </c>
      <c r="B484" s="566">
        <v>112</v>
      </c>
    </row>
    <row r="485" ht="16.5" spans="1:2">
      <c r="A485" s="565" t="s">
        <v>579</v>
      </c>
      <c r="B485" s="566">
        <v>102</v>
      </c>
    </row>
    <row r="486" ht="16.5" spans="1:2">
      <c r="A486" s="565" t="s">
        <v>580</v>
      </c>
      <c r="B486" s="566">
        <v>6245</v>
      </c>
    </row>
    <row r="487" ht="16.5" spans="1:2">
      <c r="A487" s="565" t="s">
        <v>190</v>
      </c>
      <c r="B487" s="566">
        <v>4075</v>
      </c>
    </row>
    <row r="488" ht="16.5" spans="1:2">
      <c r="A488" s="565" t="s">
        <v>581</v>
      </c>
      <c r="B488" s="566">
        <v>2130</v>
      </c>
    </row>
    <row r="489" ht="16.5" spans="1:2">
      <c r="A489" s="565" t="s">
        <v>582</v>
      </c>
      <c r="B489" s="566">
        <v>40</v>
      </c>
    </row>
    <row r="490" ht="16.5" spans="1:2">
      <c r="A490" s="565" t="s">
        <v>583</v>
      </c>
      <c r="B490" s="566">
        <v>151</v>
      </c>
    </row>
    <row r="491" ht="16.5" spans="1:2">
      <c r="A491" s="565" t="s">
        <v>191</v>
      </c>
      <c r="B491" s="566">
        <v>151</v>
      </c>
    </row>
    <row r="492" ht="16.5" spans="1:2">
      <c r="A492" s="565" t="s">
        <v>584</v>
      </c>
      <c r="B492" s="566">
        <v>939</v>
      </c>
    </row>
    <row r="493" ht="16.5" spans="1:2">
      <c r="A493" s="565" t="s">
        <v>585</v>
      </c>
      <c r="B493" s="566">
        <v>939</v>
      </c>
    </row>
    <row r="494" ht="16.5" spans="1:2">
      <c r="A494" s="565" t="s">
        <v>586</v>
      </c>
      <c r="B494" s="566">
        <v>1810</v>
      </c>
    </row>
    <row r="495" ht="16.5" spans="1:2">
      <c r="A495" s="565" t="s">
        <v>587</v>
      </c>
      <c r="B495" s="566">
        <v>436</v>
      </c>
    </row>
    <row r="496" ht="16.5" spans="1:2">
      <c r="A496" s="565" t="s">
        <v>588</v>
      </c>
      <c r="B496" s="566">
        <v>1374</v>
      </c>
    </row>
    <row r="497" ht="16.5" spans="1:2">
      <c r="A497" s="565" t="s">
        <v>589</v>
      </c>
      <c r="B497" s="566">
        <v>297</v>
      </c>
    </row>
    <row r="498" ht="16.5" spans="1:2">
      <c r="A498" s="565" t="s">
        <v>590</v>
      </c>
      <c r="B498" s="566">
        <v>297</v>
      </c>
    </row>
    <row r="499" ht="16.5" spans="1:2">
      <c r="A499" s="565" t="s">
        <v>591</v>
      </c>
      <c r="B499" s="566">
        <v>2500</v>
      </c>
    </row>
    <row r="500" ht="16.5" spans="1:2">
      <c r="A500" s="565" t="s">
        <v>592</v>
      </c>
      <c r="B500" s="566">
        <v>2500</v>
      </c>
    </row>
    <row r="501" ht="16.5" spans="1:2">
      <c r="A501" s="565" t="s">
        <v>593</v>
      </c>
      <c r="B501" s="566">
        <v>2500</v>
      </c>
    </row>
    <row r="502" ht="16.5" spans="1:2">
      <c r="A502" s="565" t="s">
        <v>594</v>
      </c>
      <c r="B502" s="566">
        <v>11752</v>
      </c>
    </row>
    <row r="503" ht="16.5" spans="1:2">
      <c r="A503" s="565" t="s">
        <v>595</v>
      </c>
      <c r="B503" s="566">
        <v>11752</v>
      </c>
    </row>
    <row r="504" ht="16.5" spans="1:2">
      <c r="A504" s="565" t="s">
        <v>596</v>
      </c>
      <c r="B504" s="566">
        <v>11752</v>
      </c>
    </row>
    <row r="505" ht="16.5" spans="1:2">
      <c r="A505" s="565" t="s">
        <v>597</v>
      </c>
      <c r="B505" s="566">
        <v>2</v>
      </c>
    </row>
    <row r="506" ht="16.5" spans="1:2">
      <c r="A506" s="565" t="s">
        <v>598</v>
      </c>
      <c r="B506" s="566">
        <v>2</v>
      </c>
    </row>
  </sheetData>
  <mergeCells count="4">
    <mergeCell ref="A1:B1"/>
    <mergeCell ref="A2:B2"/>
    <mergeCell ref="A3:B3"/>
    <mergeCell ref="A4:B4"/>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pageSetUpPr fitToPage="1"/>
  </sheetPr>
  <dimension ref="A1:F50"/>
  <sheetViews>
    <sheetView view="pageBreakPreview" zoomScaleNormal="100" zoomScaleSheetLayoutView="100" workbookViewId="0">
      <selection activeCell="G50" sqref="G50"/>
    </sheetView>
  </sheetViews>
  <sheetFormatPr defaultColWidth="9" defaultRowHeight="15" outlineLevelCol="5"/>
  <cols>
    <col min="1" max="1" width="35.625" style="525" customWidth="1"/>
    <col min="2" max="2" width="15.625" style="526" customWidth="1"/>
    <col min="3" max="3" width="15.625" style="527" customWidth="1"/>
    <col min="4" max="4" width="28.75" style="526" customWidth="1"/>
    <col min="5" max="6" width="15.625" style="526" customWidth="1"/>
    <col min="7" max="16384" width="9" style="526"/>
  </cols>
  <sheetData>
    <row r="1" ht="18" customHeight="1" spans="1:6">
      <c r="A1" s="262" t="s">
        <v>599</v>
      </c>
      <c r="F1" s="528"/>
    </row>
    <row r="2" ht="26.25" customHeight="1" spans="1:6">
      <c r="A2" s="529" t="s">
        <v>600</v>
      </c>
      <c r="B2" s="529"/>
      <c r="C2" s="529"/>
      <c r="D2" s="529"/>
      <c r="E2" s="529"/>
      <c r="F2" s="529"/>
    </row>
    <row r="3" spans="4:6">
      <c r="D3" s="530"/>
      <c r="E3" s="530"/>
      <c r="F3" s="531" t="s">
        <v>125</v>
      </c>
    </row>
    <row r="4" ht="24.75" customHeight="1" spans="1:6">
      <c r="A4" s="532" t="s">
        <v>601</v>
      </c>
      <c r="B4" s="533" t="s">
        <v>602</v>
      </c>
      <c r="C4" s="534" t="s">
        <v>603</v>
      </c>
      <c r="D4" s="535" t="s">
        <v>604</v>
      </c>
      <c r="E4" s="533" t="s">
        <v>602</v>
      </c>
      <c r="F4" s="533" t="s">
        <v>603</v>
      </c>
    </row>
    <row r="5" ht="24.75" customHeight="1" spans="1:6">
      <c r="A5" s="536" t="s">
        <v>605</v>
      </c>
      <c r="B5" s="537">
        <f>B6+B25</f>
        <v>416443</v>
      </c>
      <c r="C5" s="537">
        <f>C6+C25</f>
        <v>328335.0403</v>
      </c>
      <c r="D5" s="538" t="s">
        <v>606</v>
      </c>
      <c r="E5" s="539">
        <f>E6+E8</f>
        <v>33271</v>
      </c>
      <c r="F5" s="539">
        <f>F6+F8</f>
        <v>27032.359556</v>
      </c>
    </row>
    <row r="6" ht="24.75" customHeight="1" spans="1:6">
      <c r="A6" s="540" t="s">
        <v>607</v>
      </c>
      <c r="B6" s="541">
        <f>B7+B8+B9+B10+B11+B12+B13+B15+B16</f>
        <v>308928</v>
      </c>
      <c r="C6" s="542">
        <f>C7+C8+C9+C10+C11+C12+C13+C14+C15+C16</f>
        <v>205421</v>
      </c>
      <c r="D6" s="543" t="s">
        <v>608</v>
      </c>
      <c r="E6" s="544">
        <f>SUM(E7)</f>
        <v>1563</v>
      </c>
      <c r="F6" s="544">
        <f>SUM(F7)</f>
        <v>13621</v>
      </c>
    </row>
    <row r="7" ht="24.75" customHeight="1" spans="1:6">
      <c r="A7" s="545" t="s">
        <v>609</v>
      </c>
      <c r="B7" s="546">
        <v>52546</v>
      </c>
      <c r="C7" s="547">
        <v>52546</v>
      </c>
      <c r="D7" s="548" t="s">
        <v>610</v>
      </c>
      <c r="E7" s="549">
        <v>1563</v>
      </c>
      <c r="F7" s="549">
        <v>13621</v>
      </c>
    </row>
    <row r="8" ht="24.75" customHeight="1" spans="1:6">
      <c r="A8" s="545" t="s">
        <v>611</v>
      </c>
      <c r="B8" s="546">
        <v>6851</v>
      </c>
      <c r="C8" s="547">
        <v>6851</v>
      </c>
      <c r="D8" s="543" t="s">
        <v>612</v>
      </c>
      <c r="E8" s="544">
        <f>SUM(E9:E25)</f>
        <v>31708</v>
      </c>
      <c r="F8" s="550">
        <f>SUM(F9:F26)</f>
        <v>13411.359556</v>
      </c>
    </row>
    <row r="9" ht="24.75" customHeight="1" spans="1:6">
      <c r="A9" s="545" t="s">
        <v>613</v>
      </c>
      <c r="B9" s="546">
        <v>8995</v>
      </c>
      <c r="C9" s="547">
        <v>10703</v>
      </c>
      <c r="D9" s="548" t="s">
        <v>614</v>
      </c>
      <c r="E9" s="549">
        <v>6773</v>
      </c>
      <c r="F9" s="549">
        <v>1288</v>
      </c>
    </row>
    <row r="10" ht="24.75" customHeight="1" spans="1:6">
      <c r="A10" s="545" t="s">
        <v>615</v>
      </c>
      <c r="B10" s="546">
        <v>51781</v>
      </c>
      <c r="C10" s="551">
        <v>3781</v>
      </c>
      <c r="D10" s="548" t="s">
        <v>616</v>
      </c>
      <c r="E10" s="549"/>
      <c r="F10" s="549">
        <v>14</v>
      </c>
    </row>
    <row r="11" ht="24.75" customHeight="1" spans="1:6">
      <c r="A11" s="545" t="s">
        <v>617</v>
      </c>
      <c r="B11" s="546">
        <v>485</v>
      </c>
      <c r="C11" s="551">
        <v>500</v>
      </c>
      <c r="D11" s="548" t="s">
        <v>618</v>
      </c>
      <c r="E11" s="549">
        <v>34</v>
      </c>
      <c r="F11" s="549">
        <v>135.325</v>
      </c>
    </row>
    <row r="12" ht="24.75" customHeight="1" spans="1:6">
      <c r="A12" s="545" t="s">
        <v>619</v>
      </c>
      <c r="B12" s="546">
        <v>53995</v>
      </c>
      <c r="C12" s="551">
        <v>28763</v>
      </c>
      <c r="D12" s="548" t="s">
        <v>620</v>
      </c>
      <c r="E12" s="549">
        <v>4</v>
      </c>
      <c r="F12" s="549">
        <v>8.08</v>
      </c>
    </row>
    <row r="13" ht="24.75" customHeight="1" spans="1:6">
      <c r="A13" s="545" t="s">
        <v>621</v>
      </c>
      <c r="B13" s="546">
        <v>11011</v>
      </c>
      <c r="C13" s="551">
        <v>11397</v>
      </c>
      <c r="D13" s="548" t="s">
        <v>622</v>
      </c>
      <c r="E13" s="549">
        <v>4</v>
      </c>
      <c r="F13" s="549">
        <v>16.3</v>
      </c>
    </row>
    <row r="14" ht="24.75" customHeight="1" spans="1:6">
      <c r="A14" s="545" t="s">
        <v>623</v>
      </c>
      <c r="B14" s="546"/>
      <c r="C14" s="551">
        <v>32</v>
      </c>
      <c r="D14" s="548" t="s">
        <v>624</v>
      </c>
      <c r="E14" s="549">
        <v>613</v>
      </c>
      <c r="F14" s="549">
        <v>39.890454</v>
      </c>
    </row>
    <row r="15" ht="24.75" customHeight="1" spans="1:6">
      <c r="A15" s="545" t="s">
        <v>625</v>
      </c>
      <c r="B15" s="546">
        <v>635</v>
      </c>
      <c r="C15" s="551">
        <v>448</v>
      </c>
      <c r="D15" s="548" t="s">
        <v>626</v>
      </c>
      <c r="E15" s="549">
        <v>4282</v>
      </c>
      <c r="F15" s="549">
        <v>2868.127686</v>
      </c>
    </row>
    <row r="16" ht="24.75" customHeight="1" spans="1:6">
      <c r="A16" s="545" t="s">
        <v>627</v>
      </c>
      <c r="B16" s="546">
        <f>SUM(B17:B24)</f>
        <v>122629</v>
      </c>
      <c r="C16" s="551">
        <f>SUM(C17:C24)</f>
        <v>90400</v>
      </c>
      <c r="D16" s="548" t="s">
        <v>628</v>
      </c>
      <c r="E16" s="549">
        <v>1540</v>
      </c>
      <c r="F16" s="549">
        <v>61.679252</v>
      </c>
    </row>
    <row r="17" ht="24.75" customHeight="1" spans="1:6">
      <c r="A17" s="545" t="s">
        <v>629</v>
      </c>
      <c r="B17" s="546">
        <v>3547</v>
      </c>
      <c r="C17" s="547">
        <v>3977</v>
      </c>
      <c r="D17" s="548" t="s">
        <v>630</v>
      </c>
      <c r="E17" s="549">
        <v>94</v>
      </c>
      <c r="F17" s="549">
        <v>984.085039</v>
      </c>
    </row>
    <row r="18" ht="24.75" customHeight="1" spans="1:6">
      <c r="A18" s="545" t="s">
        <v>631</v>
      </c>
      <c r="B18" s="546">
        <v>18569</v>
      </c>
      <c r="C18" s="547">
        <v>20869</v>
      </c>
      <c r="D18" s="548" t="s">
        <v>632</v>
      </c>
      <c r="E18" s="549">
        <v>4465</v>
      </c>
      <c r="F18" s="549">
        <v>905.400779</v>
      </c>
    </row>
    <row r="19" ht="30" spans="1:6">
      <c r="A19" s="545" t="s">
        <v>633</v>
      </c>
      <c r="B19" s="546">
        <v>363</v>
      </c>
      <c r="C19" s="547">
        <v>471</v>
      </c>
      <c r="D19" s="548" t="s">
        <v>634</v>
      </c>
      <c r="E19" s="549">
        <v>7806</v>
      </c>
      <c r="F19" s="549">
        <v>4396.801375</v>
      </c>
    </row>
    <row r="20" ht="30" spans="1:6">
      <c r="A20" s="545" t="s">
        <v>635</v>
      </c>
      <c r="B20" s="546">
        <v>53424</v>
      </c>
      <c r="C20" s="547">
        <v>47479</v>
      </c>
      <c r="D20" s="548" t="s">
        <v>636</v>
      </c>
      <c r="E20" s="549">
        <v>3559</v>
      </c>
      <c r="F20" s="549">
        <v>1765.329471</v>
      </c>
    </row>
    <row r="21" ht="24.75" customHeight="1" spans="1:6">
      <c r="A21" s="545" t="s">
        <v>637</v>
      </c>
      <c r="B21" s="546">
        <v>40453</v>
      </c>
      <c r="C21" s="547">
        <v>14004</v>
      </c>
      <c r="D21" s="548" t="s">
        <v>638</v>
      </c>
      <c r="E21" s="549">
        <v>49</v>
      </c>
      <c r="F21" s="549">
        <v>63.4</v>
      </c>
    </row>
    <row r="22" ht="24.75" customHeight="1" spans="1:6">
      <c r="A22" s="545" t="s">
        <v>639</v>
      </c>
      <c r="B22" s="546">
        <v>53</v>
      </c>
      <c r="C22" s="547">
        <v>54</v>
      </c>
      <c r="D22" s="552" t="s">
        <v>640</v>
      </c>
      <c r="E22" s="549"/>
      <c r="F22" s="549">
        <v>2.34</v>
      </c>
    </row>
    <row r="23" ht="24.75" customHeight="1" spans="1:6">
      <c r="A23" s="545" t="s">
        <v>641</v>
      </c>
      <c r="B23" s="546">
        <v>1999</v>
      </c>
      <c r="C23" s="547">
        <v>2984</v>
      </c>
      <c r="D23" s="552" t="s">
        <v>642</v>
      </c>
      <c r="E23" s="549">
        <v>1489</v>
      </c>
      <c r="F23" s="549">
        <v>425.4085</v>
      </c>
    </row>
    <row r="24" ht="24.75" customHeight="1" spans="1:6">
      <c r="A24" s="545" t="s">
        <v>643</v>
      </c>
      <c r="B24" s="546">
        <v>4221</v>
      </c>
      <c r="C24" s="547">
        <v>562</v>
      </c>
      <c r="D24" s="552" t="s">
        <v>644</v>
      </c>
      <c r="E24" s="549">
        <v>436</v>
      </c>
      <c r="F24" s="549"/>
    </row>
    <row r="25" ht="24.75" customHeight="1" spans="1:6">
      <c r="A25" s="540" t="s">
        <v>645</v>
      </c>
      <c r="B25" s="553">
        <f>SUM(B26:B44)</f>
        <v>107515</v>
      </c>
      <c r="C25" s="542">
        <f>SUM(C26:C44)</f>
        <v>122914.0403</v>
      </c>
      <c r="D25" s="548" t="s">
        <v>646</v>
      </c>
      <c r="E25" s="549">
        <v>560</v>
      </c>
      <c r="F25" s="549">
        <v>347.192</v>
      </c>
    </row>
    <row r="26" ht="24.75" customHeight="1" spans="1:6">
      <c r="A26" s="545" t="s">
        <v>647</v>
      </c>
      <c r="B26" s="546">
        <v>24</v>
      </c>
      <c r="C26" s="547">
        <v>60</v>
      </c>
      <c r="D26" s="548" t="s">
        <v>648</v>
      </c>
      <c r="E26" s="549"/>
      <c r="F26" s="549">
        <v>90</v>
      </c>
    </row>
    <row r="27" ht="24.75" customHeight="1" spans="1:6">
      <c r="A27" s="545" t="s">
        <v>649</v>
      </c>
      <c r="B27" s="546">
        <v>4561</v>
      </c>
      <c r="C27" s="547">
        <v>6099</v>
      </c>
      <c r="D27" s="554"/>
      <c r="E27" s="546"/>
      <c r="F27" s="546"/>
    </row>
    <row r="28" ht="24.75" customHeight="1" spans="1:6">
      <c r="A28" s="545" t="s">
        <v>650</v>
      </c>
      <c r="B28" s="546">
        <v>2572</v>
      </c>
      <c r="C28" s="547">
        <v>2400</v>
      </c>
      <c r="D28" s="554"/>
      <c r="E28" s="546"/>
      <c r="F28" s="546"/>
    </row>
    <row r="29" ht="24.75" customHeight="1" spans="1:6">
      <c r="A29" s="545" t="s">
        <v>651</v>
      </c>
      <c r="B29" s="546">
        <v>5429</v>
      </c>
      <c r="C29" s="547">
        <v>2309.42</v>
      </c>
      <c r="D29" s="554"/>
      <c r="E29" s="546"/>
      <c r="F29" s="546"/>
    </row>
    <row r="30" ht="24.75" customHeight="1" spans="1:6">
      <c r="A30" s="545" t="s">
        <v>652</v>
      </c>
      <c r="B30" s="546">
        <v>317</v>
      </c>
      <c r="D30" s="554"/>
      <c r="E30" s="546"/>
      <c r="F30" s="546"/>
    </row>
    <row r="31" ht="24.75" customHeight="1" spans="1:6">
      <c r="A31" s="545" t="s">
        <v>653</v>
      </c>
      <c r="B31" s="546">
        <v>3170</v>
      </c>
      <c r="C31" s="547">
        <v>1037</v>
      </c>
      <c r="D31" s="554"/>
      <c r="E31" s="546"/>
      <c r="F31" s="546"/>
    </row>
    <row r="32" ht="24.75" customHeight="1" spans="1:6">
      <c r="A32" s="545" t="s">
        <v>654</v>
      </c>
      <c r="B32" s="546">
        <v>2023</v>
      </c>
      <c r="C32" s="547">
        <v>1366</v>
      </c>
      <c r="D32" s="554"/>
      <c r="E32" s="546"/>
      <c r="F32" s="546"/>
    </row>
    <row r="33" ht="24.75" customHeight="1" spans="1:6">
      <c r="A33" s="545" t="s">
        <v>655</v>
      </c>
      <c r="B33" s="546">
        <v>6732</v>
      </c>
      <c r="C33" s="547">
        <v>9684.85</v>
      </c>
      <c r="D33" s="554"/>
      <c r="E33" s="546"/>
      <c r="F33" s="546"/>
    </row>
    <row r="34" ht="24.75" customHeight="1" spans="1:6">
      <c r="A34" s="545" t="s">
        <v>656</v>
      </c>
      <c r="B34" s="546">
        <v>428</v>
      </c>
      <c r="C34" s="547">
        <v>2310</v>
      </c>
      <c r="D34" s="554"/>
      <c r="E34" s="546"/>
      <c r="F34" s="546"/>
    </row>
    <row r="35" ht="24.75" customHeight="1" spans="1:6">
      <c r="A35" s="545" t="s">
        <v>657</v>
      </c>
      <c r="B35" s="546">
        <v>11658</v>
      </c>
      <c r="C35" s="547">
        <v>5083</v>
      </c>
      <c r="D35" s="554"/>
      <c r="E35" s="546"/>
      <c r="F35" s="546"/>
    </row>
    <row r="36" ht="24.75" customHeight="1" spans="1:6">
      <c r="A36" s="545" t="s">
        <v>658</v>
      </c>
      <c r="B36" s="546">
        <v>12808</v>
      </c>
      <c r="C36" s="547">
        <v>24196.38</v>
      </c>
      <c r="D36" s="554"/>
      <c r="E36" s="546"/>
      <c r="F36" s="546"/>
    </row>
    <row r="37" ht="24.75" customHeight="1" spans="1:6">
      <c r="A37" s="545" t="s">
        <v>659</v>
      </c>
      <c r="B37" s="546">
        <v>14776</v>
      </c>
      <c r="C37" s="547">
        <v>3219.2</v>
      </c>
      <c r="D37" s="554"/>
      <c r="E37" s="546"/>
      <c r="F37" s="546"/>
    </row>
    <row r="38" ht="24.75" customHeight="1" spans="1:6">
      <c r="A38" s="545" t="s">
        <v>660</v>
      </c>
      <c r="B38" s="546">
        <v>3837</v>
      </c>
      <c r="C38" s="547">
        <v>4609.1903</v>
      </c>
      <c r="D38" s="554"/>
      <c r="E38" s="546"/>
      <c r="F38" s="546"/>
    </row>
    <row r="39" ht="24.75" customHeight="1" spans="1:6">
      <c r="A39" s="545" t="s">
        <v>661</v>
      </c>
      <c r="B39" s="546">
        <v>230</v>
      </c>
      <c r="C39" s="547"/>
      <c r="D39" s="554"/>
      <c r="E39" s="546"/>
      <c r="F39" s="546"/>
    </row>
    <row r="40" ht="24.75" customHeight="1" spans="1:6">
      <c r="A40" s="545" t="s">
        <v>662</v>
      </c>
      <c r="B40" s="546">
        <v>12003</v>
      </c>
      <c r="C40" s="555">
        <v>2625</v>
      </c>
      <c r="D40" s="554"/>
      <c r="E40" s="546"/>
      <c r="F40" s="546"/>
    </row>
    <row r="41" ht="24.75" customHeight="1" spans="1:6">
      <c r="A41" s="545" t="s">
        <v>663</v>
      </c>
      <c r="B41" s="546">
        <v>19737</v>
      </c>
      <c r="C41" s="547">
        <v>42547</v>
      </c>
      <c r="D41" s="554"/>
      <c r="E41" s="546"/>
      <c r="F41" s="546"/>
    </row>
    <row r="42" ht="24.75" customHeight="1" spans="1:6">
      <c r="A42" s="545" t="s">
        <v>664</v>
      </c>
      <c r="B42" s="546"/>
      <c r="C42" s="547">
        <v>337</v>
      </c>
      <c r="D42" s="554"/>
      <c r="E42" s="546"/>
      <c r="F42" s="546"/>
    </row>
    <row r="43" ht="24.75" customHeight="1" spans="1:6">
      <c r="A43" s="545" t="s">
        <v>665</v>
      </c>
      <c r="B43" s="546">
        <v>2470</v>
      </c>
      <c r="C43" s="547">
        <v>292</v>
      </c>
      <c r="D43" s="554"/>
      <c r="E43" s="546"/>
      <c r="F43" s="546"/>
    </row>
    <row r="44" ht="24.75" customHeight="1" spans="1:6">
      <c r="A44" s="545" t="s">
        <v>666</v>
      </c>
      <c r="B44" s="546">
        <v>4740</v>
      </c>
      <c r="C44" s="547">
        <v>14739</v>
      </c>
      <c r="D44" s="554"/>
      <c r="E44" s="546"/>
      <c r="F44" s="546"/>
    </row>
    <row r="45" ht="24.75" customHeight="1" spans="1:6">
      <c r="A45" s="556" t="s">
        <v>667</v>
      </c>
      <c r="B45" s="556"/>
      <c r="C45" s="556"/>
      <c r="D45" s="556"/>
      <c r="E45" s="556"/>
      <c r="F45" s="556"/>
    </row>
    <row r="50" ht="30.75" customHeight="1"/>
  </sheetData>
  <mergeCells count="2">
    <mergeCell ref="A2:F2"/>
    <mergeCell ref="A45:F45"/>
  </mergeCells>
  <pageMargins left="0.699305555555556" right="0.699305555555556" top="0.56875" bottom="0.329166666666667" header="0.329166666666667" footer="0.229166666666667"/>
  <pageSetup paperSize="9" scale="67"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C10"/>
  <sheetViews>
    <sheetView view="pageBreakPreview" zoomScaleNormal="100" zoomScaleSheetLayoutView="100" workbookViewId="0">
      <selection activeCell="C23" sqref="C23"/>
    </sheetView>
  </sheetViews>
  <sheetFormatPr defaultColWidth="9" defaultRowHeight="15" outlineLevelCol="2"/>
  <cols>
    <col min="1" max="3" width="35.625" style="502" customWidth="1"/>
    <col min="4" max="16384" width="9" style="502"/>
  </cols>
  <sheetData>
    <row r="1" ht="24" customHeight="1" spans="1:3">
      <c r="A1" s="60" t="s">
        <v>668</v>
      </c>
      <c r="B1" s="82"/>
      <c r="C1" s="82"/>
    </row>
    <row r="2" ht="30" customHeight="1" spans="1:3">
      <c r="A2" s="248" t="s">
        <v>669</v>
      </c>
      <c r="B2" s="248"/>
      <c r="C2" s="248"/>
    </row>
    <row r="3" ht="20.25" customHeight="1" spans="1:3">
      <c r="A3" s="271" t="s">
        <v>670</v>
      </c>
      <c r="B3" s="271"/>
      <c r="C3" s="271"/>
    </row>
    <row r="4" ht="20.25" customHeight="1" spans="1:3">
      <c r="A4" s="270"/>
      <c r="B4" s="270"/>
      <c r="C4" s="523" t="s">
        <v>53</v>
      </c>
    </row>
    <row r="5" ht="24.95" customHeight="1" spans="1:3">
      <c r="A5" s="468" t="s">
        <v>671</v>
      </c>
      <c r="B5" s="468" t="s">
        <v>672</v>
      </c>
      <c r="C5" s="469" t="s">
        <v>673</v>
      </c>
    </row>
    <row r="6" ht="24.95" customHeight="1" spans="1:3">
      <c r="A6" s="470" t="s">
        <v>674</v>
      </c>
      <c r="B6" s="471">
        <f>SUM(B7:B10)</f>
        <v>30618.434985</v>
      </c>
      <c r="C6" s="471">
        <f>SUM(C7:C10)</f>
        <v>27032.373329</v>
      </c>
    </row>
    <row r="7" ht="24.95" customHeight="1" spans="1:3">
      <c r="A7" s="472" t="s">
        <v>675</v>
      </c>
      <c r="B7" s="524">
        <v>7166.778952</v>
      </c>
      <c r="C7" s="524">
        <v>5840.317979</v>
      </c>
    </row>
    <row r="8" ht="24.95" customHeight="1" spans="1:3">
      <c r="A8" s="472" t="s">
        <v>676</v>
      </c>
      <c r="B8" s="524">
        <v>5492.703643</v>
      </c>
      <c r="C8" s="524">
        <v>5307.10849699999</v>
      </c>
    </row>
    <row r="9" ht="24.95" customHeight="1" spans="1:3">
      <c r="A9" s="472" t="s">
        <v>677</v>
      </c>
      <c r="B9" s="524">
        <v>4034.004715</v>
      </c>
      <c r="C9" s="524">
        <v>4007.297915</v>
      </c>
    </row>
    <row r="10" ht="24.95" customHeight="1" spans="1:3">
      <c r="A10" s="472" t="s">
        <v>678</v>
      </c>
      <c r="B10" s="524">
        <v>13924.947675</v>
      </c>
      <c r="C10" s="524">
        <v>11877.648938</v>
      </c>
    </row>
  </sheetData>
  <mergeCells count="3">
    <mergeCell ref="A1:C1"/>
    <mergeCell ref="A2:C2"/>
    <mergeCell ref="A3:C3"/>
  </mergeCells>
  <pageMargins left="1.60902777777778" right="0.9"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pageSetUpPr fitToPage="1"/>
  </sheetPr>
  <dimension ref="A1:L48"/>
  <sheetViews>
    <sheetView showZeros="0" view="pageBreakPreview" zoomScaleNormal="100" zoomScaleSheetLayoutView="100" workbookViewId="0">
      <selection activeCell="G26" sqref="G26"/>
    </sheetView>
  </sheetViews>
  <sheetFormatPr defaultColWidth="9" defaultRowHeight="14.25"/>
  <cols>
    <col min="1" max="1" width="22.875" style="503" customWidth="1"/>
    <col min="2" max="4" width="15.625" style="214" customWidth="1"/>
    <col min="5" max="5" width="18" style="214" customWidth="1"/>
    <col min="6" max="6" width="24" style="504" customWidth="1"/>
    <col min="7" max="9" width="15.625" style="215" customWidth="1"/>
    <col min="10" max="10" width="17.875" style="215" customWidth="1"/>
    <col min="11" max="11" width="10.125" style="216" customWidth="1"/>
    <col min="12" max="12" width="16.125" style="216" customWidth="1"/>
    <col min="13" max="16384" width="9" style="216"/>
  </cols>
  <sheetData>
    <row r="1" s="502" customFormat="1" ht="24" customHeight="1" spans="1:3">
      <c r="A1" s="60" t="s">
        <v>679</v>
      </c>
      <c r="B1" s="82"/>
      <c r="C1" s="82"/>
    </row>
    <row r="2" ht="33" customHeight="1" spans="1:10">
      <c r="A2" s="438" t="s">
        <v>680</v>
      </c>
      <c r="B2" s="438"/>
      <c r="C2" s="438"/>
      <c r="D2" s="438"/>
      <c r="E2" s="438"/>
      <c r="F2" s="438"/>
      <c r="G2" s="438"/>
      <c r="H2" s="438"/>
      <c r="I2" s="438"/>
      <c r="J2" s="438"/>
    </row>
    <row r="3" ht="20.25" customHeight="1" spans="1:10">
      <c r="A3" s="219" t="s">
        <v>124</v>
      </c>
      <c r="B3" s="219"/>
      <c r="C3" s="219"/>
      <c r="D3" s="219"/>
      <c r="E3" s="219"/>
      <c r="F3" s="219"/>
      <c r="G3" s="505"/>
      <c r="H3" s="505"/>
      <c r="I3" s="505"/>
      <c r="J3" s="505" t="s">
        <v>53</v>
      </c>
    </row>
    <row r="4" ht="37.5" spans="1:10">
      <c r="A4" s="222" t="s">
        <v>681</v>
      </c>
      <c r="B4" s="222" t="s">
        <v>55</v>
      </c>
      <c r="C4" s="222" t="s">
        <v>56</v>
      </c>
      <c r="D4" s="222" t="s">
        <v>57</v>
      </c>
      <c r="E4" s="441" t="s">
        <v>58</v>
      </c>
      <c r="F4" s="222" t="s">
        <v>682</v>
      </c>
      <c r="G4" s="222" t="s">
        <v>55</v>
      </c>
      <c r="H4" s="222" t="s">
        <v>56</v>
      </c>
      <c r="I4" s="222" t="s">
        <v>57</v>
      </c>
      <c r="J4" s="441" t="s">
        <v>58</v>
      </c>
    </row>
    <row r="5" ht="20.25" customHeight="1" spans="1:11">
      <c r="A5" s="222" t="s">
        <v>60</v>
      </c>
      <c r="B5" s="225">
        <f t="shared" ref="B5:I5" si="0">B6+B15</f>
        <v>618640</v>
      </c>
      <c r="C5" s="225">
        <f t="shared" si="0"/>
        <v>1336650</v>
      </c>
      <c r="D5" s="225">
        <f t="shared" si="0"/>
        <v>1410882.52</v>
      </c>
      <c r="E5" s="506">
        <f>D5/C5</f>
        <v>1.05553624359406</v>
      </c>
      <c r="F5" s="222" t="s">
        <v>60</v>
      </c>
      <c r="G5" s="225">
        <f t="shared" si="0"/>
        <v>618910</v>
      </c>
      <c r="H5" s="225">
        <f t="shared" si="0"/>
        <v>1336920</v>
      </c>
      <c r="I5" s="225">
        <f t="shared" si="0"/>
        <v>1410883.007972</v>
      </c>
      <c r="J5" s="506">
        <f>I5/H5</f>
        <v>1.05532343593633</v>
      </c>
      <c r="K5" s="226"/>
    </row>
    <row r="6" ht="42" customHeight="1" spans="1:10">
      <c r="A6" s="507" t="s">
        <v>61</v>
      </c>
      <c r="B6" s="508"/>
      <c r="C6" s="508"/>
      <c r="D6" s="508"/>
      <c r="E6" s="509"/>
      <c r="F6" s="507" t="s">
        <v>62</v>
      </c>
      <c r="G6" s="225">
        <f t="shared" ref="G6:I6" si="1">SUM(G7:G14)</f>
        <v>497276</v>
      </c>
      <c r="H6" s="225">
        <f t="shared" si="1"/>
        <v>546965</v>
      </c>
      <c r="I6" s="225">
        <f t="shared" si="1"/>
        <v>478829.527972</v>
      </c>
      <c r="J6" s="506">
        <f t="shared" ref="J6:J18" si="2">I6/H6</f>
        <v>0.875429923252859</v>
      </c>
    </row>
    <row r="7" ht="34.5" customHeight="1" spans="1:10">
      <c r="A7" s="510" t="s">
        <v>683</v>
      </c>
      <c r="B7" s="181"/>
      <c r="C7" s="181">
        <v>0</v>
      </c>
      <c r="D7" s="181">
        <v>0</v>
      </c>
      <c r="E7" s="511"/>
      <c r="F7" s="512" t="s">
        <v>684</v>
      </c>
      <c r="G7" s="513">
        <v>0</v>
      </c>
      <c r="H7" s="514">
        <v>16</v>
      </c>
      <c r="I7" s="514"/>
      <c r="J7" s="511">
        <f t="shared" si="2"/>
        <v>0</v>
      </c>
    </row>
    <row r="8" ht="34.5" customHeight="1" spans="1:10">
      <c r="A8" s="515"/>
      <c r="B8" s="516"/>
      <c r="C8" s="516"/>
      <c r="D8" s="516"/>
      <c r="E8" s="509"/>
      <c r="F8" s="512" t="s">
        <v>685</v>
      </c>
      <c r="G8" s="513">
        <v>0</v>
      </c>
      <c r="H8" s="513">
        <v>34</v>
      </c>
      <c r="I8" s="513">
        <v>23.31</v>
      </c>
      <c r="J8" s="511">
        <f t="shared" si="2"/>
        <v>0.685588235294118</v>
      </c>
    </row>
    <row r="9" ht="27.95" customHeight="1" spans="1:10">
      <c r="A9" s="515"/>
      <c r="B9" s="516"/>
      <c r="C9" s="516"/>
      <c r="D9" s="516"/>
      <c r="E9" s="509"/>
      <c r="F9" s="512" t="s">
        <v>686</v>
      </c>
      <c r="G9" s="513">
        <v>497276</v>
      </c>
      <c r="H9" s="513">
        <v>534096</v>
      </c>
      <c r="I9" s="513">
        <v>402032.990164</v>
      </c>
      <c r="J9" s="511">
        <f t="shared" si="2"/>
        <v>0.752735444871334</v>
      </c>
    </row>
    <row r="10" ht="27.95" customHeight="1" spans="1:10">
      <c r="A10" s="515"/>
      <c r="B10" s="516"/>
      <c r="C10" s="516"/>
      <c r="D10" s="516"/>
      <c r="E10" s="509"/>
      <c r="F10" s="512" t="s">
        <v>687</v>
      </c>
      <c r="G10" s="513"/>
      <c r="H10" s="513">
        <v>1117</v>
      </c>
      <c r="I10" s="513">
        <v>632.04</v>
      </c>
      <c r="J10" s="511">
        <f t="shared" si="2"/>
        <v>0.565837063563115</v>
      </c>
    </row>
    <row r="11" ht="27.95" customHeight="1" spans="1:10">
      <c r="A11" s="515"/>
      <c r="B11" s="516"/>
      <c r="C11" s="516"/>
      <c r="D11" s="516"/>
      <c r="E11" s="509"/>
      <c r="F11" s="512" t="s">
        <v>688</v>
      </c>
      <c r="G11" s="513">
        <v>0</v>
      </c>
      <c r="H11" s="513">
        <v>11702</v>
      </c>
      <c r="I11" s="513">
        <v>37164.217808</v>
      </c>
      <c r="J11" s="511">
        <f t="shared" si="2"/>
        <v>3.1758859859853</v>
      </c>
    </row>
    <row r="12" ht="27.95" customHeight="1" spans="1:10">
      <c r="A12" s="515"/>
      <c r="B12" s="516"/>
      <c r="C12" s="516"/>
      <c r="D12" s="516"/>
      <c r="E12" s="509"/>
      <c r="F12" s="512" t="s">
        <v>689</v>
      </c>
      <c r="G12" s="513"/>
      <c r="H12" s="513"/>
      <c r="I12" s="230">
        <v>33343.05</v>
      </c>
      <c r="J12" s="511"/>
    </row>
    <row r="13" ht="27.95" customHeight="1" spans="1:10">
      <c r="A13" s="515"/>
      <c r="B13" s="516"/>
      <c r="C13" s="516"/>
      <c r="D13" s="516"/>
      <c r="E13" s="509"/>
      <c r="F13" s="512" t="s">
        <v>690</v>
      </c>
      <c r="G13" s="513">
        <v>0</v>
      </c>
      <c r="H13" s="513">
        <v>0</v>
      </c>
      <c r="I13" s="230">
        <v>1.67</v>
      </c>
      <c r="J13" s="511"/>
    </row>
    <row r="14" ht="36" customHeight="1" spans="1:10">
      <c r="A14" s="515"/>
      <c r="B14" s="516"/>
      <c r="C14" s="516"/>
      <c r="D14" s="516"/>
      <c r="E14" s="509"/>
      <c r="F14" s="512" t="s">
        <v>691</v>
      </c>
      <c r="G14" s="513"/>
      <c r="H14" s="513"/>
      <c r="I14" s="230">
        <v>5632.25</v>
      </c>
      <c r="J14" s="511"/>
    </row>
    <row r="15" ht="18.75" spans="1:10">
      <c r="A15" s="507" t="s">
        <v>110</v>
      </c>
      <c r="B15" s="225">
        <f>SUM(B16:B18)</f>
        <v>618640</v>
      </c>
      <c r="C15" s="225">
        <f>SUM(C16:C18)</f>
        <v>1336650</v>
      </c>
      <c r="D15" s="225">
        <f>SUM(D16:D18)</f>
        <v>1410882.52</v>
      </c>
      <c r="E15" s="506">
        <f t="shared" ref="E15:E18" si="3">D15/C15</f>
        <v>1.05553624359406</v>
      </c>
      <c r="F15" s="507" t="s">
        <v>111</v>
      </c>
      <c r="G15" s="225">
        <f t="shared" ref="G15:I15" si="4">SUM(G16:G19)</f>
        <v>121634</v>
      </c>
      <c r="H15" s="225">
        <f t="shared" si="4"/>
        <v>789955</v>
      </c>
      <c r="I15" s="225">
        <f t="shared" si="4"/>
        <v>932053.48</v>
      </c>
      <c r="J15" s="506">
        <f t="shared" si="2"/>
        <v>1.17988174009912</v>
      </c>
    </row>
    <row r="16" ht="27.95" customHeight="1" spans="1:10">
      <c r="A16" s="510" t="s">
        <v>692</v>
      </c>
      <c r="B16" s="181">
        <v>478622</v>
      </c>
      <c r="C16" s="181">
        <v>596632</v>
      </c>
      <c r="D16" s="181">
        <v>670864.52</v>
      </c>
      <c r="E16" s="511">
        <f t="shared" si="3"/>
        <v>1.12441927352204</v>
      </c>
      <c r="F16" s="510" t="s">
        <v>693</v>
      </c>
      <c r="G16" s="231"/>
      <c r="H16" s="231"/>
      <c r="I16" s="517">
        <v>636.48</v>
      </c>
      <c r="J16" s="511"/>
    </row>
    <row r="17" ht="27.95" customHeight="1" spans="1:10">
      <c r="A17" s="510" t="s">
        <v>694</v>
      </c>
      <c r="B17" s="181">
        <v>0</v>
      </c>
      <c r="C17" s="181">
        <v>600000</v>
      </c>
      <c r="D17" s="181">
        <v>600000</v>
      </c>
      <c r="E17" s="511">
        <f t="shared" si="3"/>
        <v>1</v>
      </c>
      <c r="F17" s="510" t="s">
        <v>695</v>
      </c>
      <c r="G17" s="517">
        <v>121634</v>
      </c>
      <c r="H17" s="517">
        <v>189955</v>
      </c>
      <c r="I17" s="517">
        <f>242308-316</f>
        <v>241992</v>
      </c>
      <c r="J17" s="511">
        <f t="shared" si="2"/>
        <v>1.27394382880156</v>
      </c>
    </row>
    <row r="18" ht="27.95" customHeight="1" spans="1:10">
      <c r="A18" s="518" t="s">
        <v>696</v>
      </c>
      <c r="B18" s="181">
        <v>140018</v>
      </c>
      <c r="C18" s="181">
        <v>140018</v>
      </c>
      <c r="D18" s="181">
        <v>140018</v>
      </c>
      <c r="E18" s="511">
        <f t="shared" si="3"/>
        <v>1</v>
      </c>
      <c r="F18" s="510" t="s">
        <v>697</v>
      </c>
      <c r="G18" s="517"/>
      <c r="H18" s="517">
        <v>600000</v>
      </c>
      <c r="I18" s="517">
        <v>600000</v>
      </c>
      <c r="J18" s="511">
        <f t="shared" si="2"/>
        <v>1</v>
      </c>
    </row>
    <row r="19" ht="27.95" customHeight="1" spans="1:12">
      <c r="A19" s="519"/>
      <c r="B19" s="519"/>
      <c r="C19" s="519"/>
      <c r="D19" s="519"/>
      <c r="E19" s="509"/>
      <c r="F19" s="518" t="s">
        <v>119</v>
      </c>
      <c r="G19" s="517"/>
      <c r="H19" s="517"/>
      <c r="I19" s="517">
        <f>89379+316-270</f>
        <v>89425</v>
      </c>
      <c r="J19" s="511"/>
      <c r="L19" s="522"/>
    </row>
    <row r="20" ht="36.75" customHeight="1" spans="1:10">
      <c r="A20" s="520" t="s">
        <v>698</v>
      </c>
      <c r="B20" s="520"/>
      <c r="C20" s="520"/>
      <c r="D20" s="520"/>
      <c r="E20" s="520"/>
      <c r="F20" s="520"/>
      <c r="G20" s="520"/>
      <c r="H20" s="520"/>
      <c r="I20" s="520"/>
      <c r="J20" s="520"/>
    </row>
    <row r="21" ht="20.25" customHeight="1"/>
    <row r="22" ht="20.25" customHeight="1"/>
    <row r="23" ht="20.25" customHeight="1"/>
    <row r="24" ht="20.25" customHeight="1"/>
    <row r="25" ht="20.25" customHeight="1"/>
    <row r="26" ht="20.25" customHeight="1"/>
    <row r="27" ht="20.25" customHeight="1"/>
    <row r="28" ht="20.25" customHeight="1"/>
    <row r="29" ht="20.25" customHeight="1"/>
    <row r="30" ht="20.25" customHeight="1"/>
    <row r="31" ht="20.25" customHeight="1"/>
    <row r="32" ht="20.25" customHeight="1"/>
    <row r="33" ht="20.25" customHeight="1"/>
    <row r="34" ht="20.25" customHeight="1"/>
    <row r="35" ht="20.25" customHeight="1" spans="1:5">
      <c r="A35" s="521"/>
      <c r="B35" s="216"/>
      <c r="C35" s="216"/>
      <c r="D35" s="216"/>
      <c r="E35" s="216"/>
    </row>
    <row r="36" ht="20.25" customHeight="1" spans="1:5">
      <c r="A36" s="521"/>
      <c r="B36" s="216"/>
      <c r="C36" s="216"/>
      <c r="D36" s="216"/>
      <c r="E36" s="216"/>
    </row>
    <row r="37" ht="20.25" customHeight="1" spans="1:5">
      <c r="A37" s="521"/>
      <c r="B37" s="216"/>
      <c r="C37" s="216"/>
      <c r="D37" s="216"/>
      <c r="E37" s="216"/>
    </row>
    <row r="38" ht="20.25" customHeight="1" spans="1:5">
      <c r="A38" s="521"/>
      <c r="B38" s="216"/>
      <c r="C38" s="216"/>
      <c r="D38" s="216"/>
      <c r="E38" s="216"/>
    </row>
    <row r="39" ht="20.25" customHeight="1" spans="1:5">
      <c r="A39" s="521"/>
      <c r="B39" s="216"/>
      <c r="C39" s="216"/>
      <c r="D39" s="216"/>
      <c r="E39" s="216"/>
    </row>
    <row r="40" ht="20.25" customHeight="1" spans="1:5">
      <c r="A40" s="521"/>
      <c r="B40" s="216"/>
      <c r="C40" s="216"/>
      <c r="D40" s="216"/>
      <c r="E40" s="216"/>
    </row>
    <row r="41" ht="20.25" customHeight="1" spans="1:5">
      <c r="A41" s="521"/>
      <c r="B41" s="216"/>
      <c r="C41" s="216"/>
      <c r="D41" s="216"/>
      <c r="E41" s="216"/>
    </row>
    <row r="42" s="214" customFormat="1" ht="20.25" customHeight="1" spans="1:10">
      <c r="A42" s="503"/>
      <c r="F42" s="504"/>
      <c r="G42" s="215"/>
      <c r="H42" s="215"/>
      <c r="I42" s="215"/>
      <c r="J42" s="215"/>
    </row>
    <row r="43" s="214" customFormat="1" ht="20.25" customHeight="1" spans="1:10">
      <c r="A43" s="503"/>
      <c r="F43" s="504"/>
      <c r="G43" s="215"/>
      <c r="H43" s="215"/>
      <c r="I43" s="215"/>
      <c r="J43" s="215"/>
    </row>
    <row r="44" s="214" customFormat="1" ht="20.25" customHeight="1" spans="1:10">
      <c r="A44" s="503"/>
      <c r="F44" s="504"/>
      <c r="G44" s="215"/>
      <c r="H44" s="215"/>
      <c r="I44" s="215"/>
      <c r="J44" s="215"/>
    </row>
    <row r="45" s="214" customFormat="1" ht="20.25" customHeight="1" spans="1:10">
      <c r="A45" s="503"/>
      <c r="F45" s="504"/>
      <c r="G45" s="215"/>
      <c r="H45" s="215"/>
      <c r="I45" s="215"/>
      <c r="J45" s="215"/>
    </row>
    <row r="46" s="214" customFormat="1" ht="20.25" customHeight="1" spans="1:10">
      <c r="A46" s="503"/>
      <c r="F46" s="504"/>
      <c r="G46" s="215"/>
      <c r="H46" s="215"/>
      <c r="I46" s="215"/>
      <c r="J46" s="215"/>
    </row>
    <row r="47" s="214" customFormat="1" ht="20.25" customHeight="1" spans="1:10">
      <c r="A47" s="503"/>
      <c r="F47" s="504"/>
      <c r="G47" s="215"/>
      <c r="H47" s="215"/>
      <c r="I47" s="215"/>
      <c r="J47" s="215"/>
    </row>
    <row r="48" s="214" customFormat="1" ht="20.25" customHeight="1" spans="1:10">
      <c r="A48" s="503"/>
      <c r="F48" s="504"/>
      <c r="G48" s="215"/>
      <c r="H48" s="215"/>
      <c r="I48" s="215"/>
      <c r="J48" s="215"/>
    </row>
  </sheetData>
  <mergeCells count="4">
    <mergeCell ref="A1:C1"/>
    <mergeCell ref="A2:J2"/>
    <mergeCell ref="A3:F3"/>
    <mergeCell ref="A20:J20"/>
  </mergeCells>
  <printOptions horizontalCentered="1"/>
  <pageMargins left="0.235416666666667" right="0.235416666666667" top="0.529166666666667" bottom="0.313888888888889" header="0.313888888888889" footer="0.313888888888889"/>
  <pageSetup paperSize="9" scale="79" orientation="landscape" errors="blank"/>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r a n g e L i s t   s h e e t S t i d = " 2 "   m a s t e r = " " / > < r a n g e L i s t   s h e e t S t i d = " 3 "   m a s t e r = " " > < a r r U s e r I d   t i t l e = " :S�W1 "   r a n g e C r e a t o r = " "   o t h e r s A c c e s s P e r m i s s i o n = " e d i t " / > < a r r U s e r I d   t i t l e = " :S�W1 _ 1 "   r a n g e C r e a t o r = " "   o t h e r s A c c e s s P e r m i s s i o n = " e d i t " / > < a r r U s e r I d   t i t l e = " :S�W1 _ 2 "   r a n g e C r e a t o r = " "   o t h e r s A c c e s s P e r m i s s i o n = " e d i t " / > < a r r U s e r I d   t i t l e = " :S�W1 _ 3 "   r a n g e C r e a t o r = " "   o t h e r s A c c e s s P e r m i s s i o n = " e d i t " / > < a r r U s e r I d   t i t l e = " :S�W1 _ 4 "   r a n g e C r e a t o r = " "   o t h e r s A c c e s s P e r m i s s i o n = " e d i t " / > < a r r U s e r I d   t i t l e = " :S�W1 _ 5 "   r a n g e C r e a t o r = " "   o t h e r s A c c e s s P e r m i s s i o n = " e d i t " / > < a r r U s e r I d   t i t l e = " :S�W1 _ 6 "   r a n g e C r e a t o r = " "   o t h e r s A c c e s s P e r m i s s i o n = " e d i t " / > < a r r U s e r I d   t i t l e = " :S�W1 _ 7 "   r a n g e C r e a t o r = " "   o t h e r s A c c e s s P e r m i s s i o n = " e d i t " / > < a r r U s e r I d   t i t l e = " :S�W1 _ 8 "   r a n g e C r e a t o r = " "   o t h e r s A c c e s s P e r m i s s i o n = " e d i t " / > < a r r U s e r I d   t i t l e = " :S�W1 _ 9 "   r a n g e C r e a t o r = " "   o t h e r s A c c e s s P e r m i s s i o n = " e d i t " / > < a r r U s e r I d   t i t l e = " :S�W1 _ 1 0 "   r a n g e C r e a t o r = " "   o t h e r s A c c e s s P e r m i s s i o n = " e d i t " / > < a r r U s e r I d   t i t l e = " :S�W1 _ 1 1 "   r a n g e C r e a t o r = " "   o t h e r s A c c e s s P e r m i s s i o n = " e d i t " / > < a r r U s e r I d   t i t l e = " :S�W1 _ 1 2 "   r a n g e C r e a t o r = " "   o t h e r s A c c e s s P e r m i s s i o n = " e d i t " / > < a r r U s e r I d   t i t l e = " :S�W1 _ 1 3 "   r a n g e C r e a t o r = " "   o t h e r s A c c e s s P e r m i s s i o n = " e d i t " / > < a r r U s e r I d   t i t l e = " :S�W1 _ 1 4 "   r a n g e C r e a t o r = " "   o t h e r s A c c e s s P e r m i s s i o n = " e d i t " / > < a r r U s e r I d   t i t l e = " :S�W1 _ 1 5 "   r a n g e C r e a t o r = " "   o t h e r s A c c e s s P e r m i s s i o n = " e d i t " / > < a r r U s e r I d   t i t l e = " :S�W1 _ 1 6 "   r a n g e C r e a t o r = " "   o t h e r s A c c e s s P e r m i s s i o n = " e d i t " / > < a r r U s e r I d   t i t l e = " :S�W1 _ 1 7 "   r a n g e C r e a t o r = " "   o t h e r s A c c e s s P e r m i s s i o n = " e d i t " / > < a r r U s e r I d   t i t l e = " :S�W1 _ 1 8 "   r a n g e C r e a t o r = " "   o t h e r s A c c e s s P e r m i s s i o n = " e d i t " / > < / r a n g e L i s t > < r a n g e L i s t   s h e e t S t i d = " 4 "   m a s t e r = " " / > < r a n g e L i s t   s h e e t S t i d = " 5 "   m a s t e r = " " / > < r a n g e L i s t   s h e e t S t i d = " 6 "   m a s t e r = " " / > < r a n g e L i s t   s h e e t S t i d = " 7 "   m a s t e r = " " / > < r a n g e L i s t   s h e e t S t i d = " 8 "   m a s t e r = " " / > < r a n g e L i s t   s h e e t S t i d = " 9 "   m a s t e r = " " / > < r a n g e L i s t   s h e e t S t i d = " 1 0 "   m a s t e r = " " / > < r a n g e L i s t   s h e e t S t i d = " 1 1 "   m a s t e r = " " / > < r a n g e L i s t   s h e e t S t i d = " 1 2 "   m a s t e r = " " / > < r a n g e L i s t   s h e e t S t i d = " 1 3 "   m a s t e r = " " / > < r a n g e L i s t   s h e e t S t i d = " 1 4 "   m a s t e r = " " / > < r a n g e L i s t   s h e e t S t i d = " 1 5 "   m a s t e r = " " / > < r a n g e L i s t   s h e e t S t i d = " 1 6 "   m a s t e r = " " / > < r a n g e L i s t   s h e e t S t i d = " 1 7 "   m a s t e r = " " > < a r r U s e r I d   t i t l e = " :S�W1 "   r a n g e C r e a t o r = " "   o t h e r s A c c e s s P e r m i s s i o n = " e d i t " / > < / r a n g e L i s t > < r a n g e L i s t   s h e e t S t i d = " 1 8 "   m a s t e r = " " / > < r a n g e L i s t   s h e e t S t i d = " 1 9 "   m a s t e r = " " / > < r a n g e L i s t   s h e e t S t i d = " 2 0 "   m a s t e r = " " / > < r a n g e L i s t   s h e e t S t i d = " 2 1 "   m a s t e r = " " / > < r a n g e L i s t   s h e e t S t i d = " 2 2 "   m a s t e r = " " / > < r a n g e L i s t   s h e e t S t i d = " 2 3 "   m a s t e r = " " / > < r a n g e L i s t   s h e e t S t i d = " 2 4 "   m a s t e r = " " / > < r a n g e L i s t   s h e e t S t i d = " 2 5 "   m a s t e r = " " > < a r r U s e r I d   t i t l e = " :S�W1 _ 1 "   r a n g e C r e a t o r = " "   o t h e r s A c c e s s P e r m i s s i o n = " e d i t " / > < / r a n g e L i s t > < r a n g e L i s t   s h e e t S t i d = " 2 6 "   m a s t e r = " " / > < r a n g e L i s t   s h e e t S t i d = " 2 7 "   m a s t e r = " " / > < r a n g e L i s t   s h e e t S t i d = " 3 6 "   m a s t e r = " " / > < r a n g e L i s t   s h e e t S t i d = " 3 0 "   m a s t e r = " " / > < r a n g e L i s t   s h e e t S t i d = " 3 1 "   m a s t e r = " " / > < r a n g e L i s t   s h e e t S t i d = " 3 2 "   m a s t e r = " " / > < r a n g e L i s t   s h e e t S t i d = " 3 3 "   m a s t e r = " " / > < r a n g e L i s t   s h e e t S t i d = " 3 4 "   m a s t e r = " " / > < r a n g e L i s t   s h e e t S t i d = " 3 5 " 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42</vt:i4>
      </vt:variant>
    </vt:vector>
  </HeadingPairs>
  <TitlesOfParts>
    <vt:vector size="42" baseType="lpstr">
      <vt:lpstr>封面</vt:lpstr>
      <vt:lpstr>目录</vt:lpstr>
      <vt:lpstr>1-2021公共平衡 </vt:lpstr>
      <vt:lpstr>2-2021全区公共收入</vt:lpstr>
      <vt:lpstr>3-2021全区公共支出</vt:lpstr>
      <vt:lpstr>4-2021公共支出功能分类</vt:lpstr>
      <vt:lpstr>5-2021公共收支转移支付</vt:lpstr>
      <vt:lpstr>6-2021一般转移支付分地区</vt:lpstr>
      <vt:lpstr>7-2021基金平衡表</vt:lpstr>
      <vt:lpstr>8-2021全区基金收入</vt:lpstr>
      <vt:lpstr>9-2021全区基金支出</vt:lpstr>
      <vt:lpstr>10-基金支出功能分类科目</vt:lpstr>
      <vt:lpstr>11-2020基金转移支付 </vt:lpstr>
      <vt:lpstr>12-2021基金转移支付分地区</vt:lpstr>
      <vt:lpstr>13-2021国资平衡表 </vt:lpstr>
      <vt:lpstr>14-2021全区国资收入</vt:lpstr>
      <vt:lpstr>15-2021全区国资支出</vt:lpstr>
      <vt:lpstr>16-2021社保执行</vt:lpstr>
      <vt:lpstr>17-2022公共平衡</vt:lpstr>
      <vt:lpstr>18-2022全区公共收入</vt:lpstr>
      <vt:lpstr>19-2022全区公共支出</vt:lpstr>
      <vt:lpstr>20-2022区级公共支出</vt:lpstr>
      <vt:lpstr>21-2022公共基本项目</vt:lpstr>
      <vt:lpstr>22-2022基本支出经济科目</vt:lpstr>
      <vt:lpstr>23-2022公共转移支付收支预算表</vt:lpstr>
      <vt:lpstr>24-2022公共转移支付分地区</vt:lpstr>
      <vt:lpstr>25-2022公共转移分项目</vt:lpstr>
      <vt:lpstr>26-2022基金平衡</vt:lpstr>
      <vt:lpstr>27-2022全区基金收入</vt:lpstr>
      <vt:lpstr>28-2022全区基金支出</vt:lpstr>
      <vt:lpstr>29-2022基金转移支付</vt:lpstr>
      <vt:lpstr>30-2022国资平衡</vt:lpstr>
      <vt:lpstr>31-2022全区国资收入</vt:lpstr>
      <vt:lpstr>32-2022全区国资支出</vt:lpstr>
      <vt:lpstr>33-2022社保预算</vt:lpstr>
      <vt:lpstr>34-2022三公经费预算</vt:lpstr>
      <vt:lpstr>35-2021债务限额、余额</vt:lpstr>
      <vt:lpstr>36-一般债务余额</vt:lpstr>
      <vt:lpstr>37-专项债务余额</vt:lpstr>
      <vt:lpstr>38-债务还本付息</vt:lpstr>
      <vt:lpstr>39-2022年提前下达</vt:lpstr>
      <vt:lpstr>40-2022新增债券安排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lty</dc:creator>
  <cp:lastModifiedBy>刘婷玉</cp:lastModifiedBy>
  <dcterms:created xsi:type="dcterms:W3CDTF">2015-06-05T18:19:00Z</dcterms:created>
  <cp:lastPrinted>2021-12-31T12:50:00Z</cp:lastPrinted>
  <dcterms:modified xsi:type="dcterms:W3CDTF">2022-01-27T06:47:13Z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981CBD4C70B74172BD87CF63157AA276</vt:lpwstr>
  </property>
  <property fmtid="{D5CDD505-2E9C-101B-9397-08002B2CF9AE}" pid="3" name="KSOProductBuildVer">
    <vt:lpwstr>2052-10.8.0.5715</vt:lpwstr>
  </property>
</Properties>
</file>