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0"/>
  </bookViews>
  <sheets>
    <sheet name="封面"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临聘人员-校园安保" sheetId="12" r:id="rId12"/>
    <sheet name="表十一政策性人员-公参民" sheetId="13" r:id="rId13"/>
    <sheet name="表十一政策性人员-遗属" sheetId="14" r:id="rId14"/>
    <sheet name="表十一政策性人员-民办养老" sheetId="16" r:id="rId15"/>
    <sheet name="表十一一般性项目" sheetId="15" r:id="rId16"/>
    <sheet name="表十一行政办公租房" sheetId="17" r:id="rId17"/>
    <sheet name="表十一学前教育发展专项" sheetId="18" r:id="rId18"/>
    <sheet name="表十一家具类" sheetId="19" r:id="rId19"/>
    <sheet name="表十一信息技术专项" sheetId="20" r:id="rId20"/>
    <sheet name="表十一教仪图书" sheetId="21" r:id="rId21"/>
    <sheet name="表十一食堂设备" sheetId="22" r:id="rId22"/>
    <sheet name="表十一国家考试" sheetId="23" r:id="rId23"/>
    <sheet name="表十一中职教育学生资助" sheetId="24" r:id="rId24"/>
    <sheet name="表十一家庭困难资助" sheetId="25" r:id="rId25"/>
    <sheet name="表十一普通高中学生资助" sheetId="26" r:id="rId26"/>
    <sheet name="表十一学前教育幼儿资助" sheetId="27" r:id="rId27"/>
    <sheet name="表十一法律顾问" sheetId="28" r:id="rId28"/>
    <sheet name="表十一干部保健" sheetId="29" r:id="rId29"/>
    <sheet name="表十一老干部慰问及服务费" sheetId="30" r:id="rId30"/>
    <sheet name="表十一营养改善" sheetId="31" r:id="rId31"/>
    <sheet name="表十一基建" sheetId="32" r:id="rId32"/>
    <sheet name="表十一保民生生均" sheetId="33" r:id="rId33"/>
    <sheet name="表十一一中促进" sheetId="34" r:id="rId34"/>
    <sheet name="表十一南开促进" sheetId="35" r:id="rId35"/>
    <sheet name="表十一中央市级182" sheetId="36" r:id="rId36"/>
    <sheet name="表十一中央市级180" sheetId="37" r:id="rId37"/>
    <sheet name="表十一中央市级181" sheetId="38" r:id="rId38"/>
    <sheet name="表十一中央市级145" sheetId="39" r:id="rId39"/>
    <sheet name="表十一中央市级161" sheetId="40" r:id="rId40"/>
    <sheet name="表十一中央市级160" sheetId="41" r:id="rId41"/>
    <sheet name="表十一渝财行政146" sheetId="42" r:id="rId42"/>
    <sheet name="表十一中央市级143" sheetId="43" r:id="rId43"/>
    <sheet name="表十一中央市级142" sheetId="44" r:id="rId44"/>
    <sheet name="表十一中央市级144" sheetId="45" r:id="rId45"/>
    <sheet name="表十一中央市级155" sheetId="46" r:id="rId46"/>
    <sheet name="表十一中央市级146" sheetId="47" r:id="rId4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<sst xmlns="http://schemas.openxmlformats.org/spreadsheetml/2006/main" count="1841" uniqueCount="665">
  <si>
    <t>2024年部门预算审议表</t>
  </si>
  <si>
    <t>重庆市沙坪坝区教育委员会</t>
  </si>
  <si>
    <t>（公章）</t>
  </si>
  <si>
    <t>报送日期：    2023  年  12   月   27   日</t>
  </si>
  <si>
    <t>单位负责人签章：          财务负责人签章：           制表人签章：</t>
  </si>
  <si>
    <t>表一</t>
  </si>
  <si>
    <t>重庆市沙坪坝区教育委员会财政拨款收支总表</t>
  </si>
  <si>
    <t>单位：万元</t>
  </si>
  <si>
    <t>2024年收入</t>
  </si>
  <si>
    <t>2024年支出</t>
  </si>
  <si>
    <t>项目</t>
  </si>
  <si>
    <t>预算数</t>
  </si>
  <si>
    <t>合计</t>
  </si>
  <si>
    <t>一般公共预算</t>
  </si>
  <si>
    <t>政府性基金预算</t>
  </si>
  <si>
    <t>国有资本经营预算</t>
  </si>
  <si>
    <t>一、本年收入</t>
  </si>
  <si>
    <t>一、本年支出</t>
  </si>
  <si>
    <t>11</t>
  </si>
  <si>
    <t>一般公共预算资金</t>
  </si>
  <si>
    <t>教育支出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</si>
  <si>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</si>
  <si>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</si>
  <si>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</si>
  <si>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</si>
  <si>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</si>
  <si>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</si>
  <si>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</si>
  <si>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</si>
  <si>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</si>
  <si>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国有资本经营预算拨款</t>
  </si>
  <si>
    <t>收入合计</t>
  </si>
  <si>
    <t>支出合计</t>
  </si>
  <si>
    <t>表二</t>
  </si>
  <si>
    <t>重庆市沙坪坝区教育委员会一般公共预算财政拨款支出预算表</t>
  </si>
  <si>
    <t>功能分类科目</t>
  </si>
  <si>
    <t>2023年预算数</t>
  </si>
  <si>
    <t>2024年预算数</t>
  </si>
  <si>
    <t xml:space="preserve"> 科目编码</t>
  </si>
  <si>
    <t>科目名称</t>
  </si>
  <si>
    <t>总计</t>
  </si>
  <si>
    <t xml:space="preserve">基本支出 </t>
  </si>
  <si>
    <t xml:space="preserve">项目支出 </t>
  </si>
  <si>
    <t>205</t>
  </si>
  <si>
    <r>
      <rPr>
        <sz val="10"/>
        <rFont val="Arial"/>
        <charset val="134"/>
      </rPr>
      <t> </t>
    </r>
    <r>
      <rPr>
        <sz val="10"/>
        <rFont val="方正仿宋_GBK"/>
        <charset val="134"/>
      </rPr>
      <t>20501</t>
    </r>
  </si>
  <si>
    <r>
      <rPr>
        <sz val="10"/>
        <rFont val="Arial"/>
        <charset val="134"/>
      </rPr>
      <t> </t>
    </r>
    <r>
      <rPr>
        <sz val="10"/>
        <rFont val="方正仿宋_GBK"/>
        <charset val="134"/>
      </rPr>
      <t>教育管理事务</t>
    </r>
  </si>
  <si>
    <r>
      <rPr>
        <sz val="10"/>
        <rFont val="Arial"/>
        <charset val="134"/>
      </rPr>
      <t>  </t>
    </r>
    <r>
      <rPr>
        <sz val="10"/>
        <rFont val="方正仿宋_GBK"/>
        <charset val="134"/>
      </rPr>
      <t>2050101</t>
    </r>
  </si>
  <si>
    <r>
      <rPr>
        <sz val="10"/>
        <rFont val="Arial"/>
        <charset val="134"/>
      </rPr>
      <t>  </t>
    </r>
    <r>
      <rPr>
        <sz val="10"/>
        <rFont val="方正仿宋_GBK"/>
        <charset val="134"/>
      </rPr>
      <t>行政运行</t>
    </r>
  </si>
  <si>
    <r>
      <rPr>
        <sz val="10"/>
        <rFont val="Arial"/>
        <charset val="134"/>
      </rPr>
      <t>  </t>
    </r>
    <r>
      <rPr>
        <sz val="10"/>
        <rFont val="方正仿宋_GBK"/>
        <charset val="134"/>
      </rPr>
      <t>2050102</t>
    </r>
  </si>
  <si>
    <r>
      <rPr>
        <sz val="10"/>
        <rFont val="Arial"/>
        <charset val="134"/>
      </rPr>
      <t>  </t>
    </r>
    <r>
      <rPr>
        <sz val="10"/>
        <rFont val="方正仿宋_GBK"/>
        <charset val="134"/>
      </rPr>
      <t>一般行政管理事务</t>
    </r>
  </si>
  <si>
    <r>
      <rPr>
        <sz val="10"/>
        <rFont val="Arial"/>
        <charset val="134"/>
      </rPr>
      <t> </t>
    </r>
    <r>
      <rPr>
        <sz val="10"/>
        <rFont val="方正仿宋_GBK"/>
        <charset val="134"/>
      </rPr>
      <t>20502</t>
    </r>
  </si>
  <si>
    <r>
      <rPr>
        <sz val="10"/>
        <rFont val="Arial"/>
        <charset val="134"/>
      </rPr>
      <t> </t>
    </r>
    <r>
      <rPr>
        <sz val="10"/>
        <rFont val="方正仿宋_GBK"/>
        <charset val="134"/>
      </rPr>
      <t>普通教育</t>
    </r>
  </si>
  <si>
    <r>
      <rPr>
        <sz val="10"/>
        <rFont val="Arial"/>
        <charset val="134"/>
      </rPr>
      <t>  </t>
    </r>
    <r>
      <rPr>
        <sz val="10"/>
        <rFont val="方正仿宋_GBK"/>
        <charset val="134"/>
      </rPr>
      <t>2050201</t>
    </r>
  </si>
  <si>
    <r>
      <rPr>
        <sz val="10"/>
        <rFont val="Arial"/>
        <charset val="134"/>
      </rPr>
      <t>  </t>
    </r>
    <r>
      <rPr>
        <sz val="10"/>
        <rFont val="方正仿宋_GBK"/>
        <charset val="134"/>
      </rPr>
      <t>学前教育</t>
    </r>
  </si>
  <si>
    <r>
      <rPr>
        <sz val="10"/>
        <rFont val="Arial"/>
        <charset val="134"/>
      </rPr>
      <t>  </t>
    </r>
    <r>
      <rPr>
        <sz val="10"/>
        <rFont val="方正仿宋_GBK"/>
        <charset val="134"/>
      </rPr>
      <t>2050202</t>
    </r>
  </si>
  <si>
    <r>
      <rPr>
        <sz val="10"/>
        <rFont val="Arial"/>
        <charset val="134"/>
      </rPr>
      <t>  </t>
    </r>
    <r>
      <rPr>
        <sz val="10"/>
        <rFont val="方正仿宋_GBK"/>
        <charset val="134"/>
      </rPr>
      <t>小学教育</t>
    </r>
  </si>
  <si>
    <r>
      <rPr>
        <sz val="10"/>
        <rFont val="Arial"/>
        <charset val="134"/>
      </rPr>
      <t>  </t>
    </r>
    <r>
      <rPr>
        <sz val="10"/>
        <rFont val="方正仿宋_GBK"/>
        <charset val="134"/>
      </rPr>
      <t>2050203</t>
    </r>
  </si>
  <si>
    <r>
      <rPr>
        <sz val="10"/>
        <rFont val="Arial"/>
        <charset val="134"/>
      </rPr>
      <t>  </t>
    </r>
    <r>
      <rPr>
        <sz val="10"/>
        <rFont val="方正仿宋_GBK"/>
        <charset val="134"/>
      </rPr>
      <t>初中教育</t>
    </r>
  </si>
  <si>
    <r>
      <rPr>
        <sz val="10"/>
        <rFont val="Arial"/>
        <charset val="134"/>
      </rPr>
      <t>  </t>
    </r>
    <r>
      <rPr>
        <sz val="10"/>
        <rFont val="方正仿宋_GBK"/>
        <charset val="134"/>
      </rPr>
      <t>2050204</t>
    </r>
  </si>
  <si>
    <r>
      <rPr>
        <sz val="10"/>
        <rFont val="Arial"/>
        <charset val="134"/>
      </rPr>
      <t>  </t>
    </r>
    <r>
      <rPr>
        <sz val="10"/>
        <rFont val="方正仿宋_GBK"/>
        <charset val="134"/>
      </rPr>
      <t>高中教育</t>
    </r>
  </si>
  <si>
    <r>
      <rPr>
        <sz val="10"/>
        <rFont val="Arial"/>
        <charset val="134"/>
      </rPr>
      <t>  </t>
    </r>
    <r>
      <rPr>
        <sz val="10"/>
        <rFont val="方正仿宋_GBK"/>
        <charset val="134"/>
      </rPr>
      <t>2050205</t>
    </r>
  </si>
  <si>
    <r>
      <rPr>
        <sz val="10"/>
        <rFont val="Arial"/>
        <charset val="134"/>
      </rPr>
      <t>  </t>
    </r>
    <r>
      <rPr>
        <sz val="10"/>
        <rFont val="方正仿宋_GBK"/>
        <charset val="134"/>
      </rPr>
      <t>高等教育</t>
    </r>
  </si>
  <si>
    <r>
      <rPr>
        <sz val="10"/>
        <rFont val="Arial"/>
        <charset val="134"/>
      </rPr>
      <t> </t>
    </r>
    <r>
      <rPr>
        <sz val="10"/>
        <rFont val="方正仿宋_GBK"/>
        <charset val="134"/>
      </rPr>
      <t>20503</t>
    </r>
  </si>
  <si>
    <r>
      <rPr>
        <sz val="10"/>
        <rFont val="Arial"/>
        <charset val="134"/>
      </rPr>
      <t> </t>
    </r>
    <r>
      <rPr>
        <sz val="10"/>
        <rFont val="方正仿宋_GBK"/>
        <charset val="134"/>
      </rPr>
      <t>职业教育</t>
    </r>
  </si>
  <si>
    <r>
      <rPr>
        <sz val="10"/>
        <rFont val="Arial"/>
        <charset val="134"/>
      </rPr>
      <t>  </t>
    </r>
    <r>
      <rPr>
        <sz val="10"/>
        <rFont val="方正仿宋_GBK"/>
        <charset val="134"/>
      </rPr>
      <t>2050302</t>
    </r>
  </si>
  <si>
    <r>
      <rPr>
        <sz val="10"/>
        <rFont val="Arial"/>
        <charset val="134"/>
      </rPr>
      <t>  </t>
    </r>
    <r>
      <rPr>
        <sz val="10"/>
        <rFont val="方正仿宋_GBK"/>
        <charset val="134"/>
      </rPr>
      <t>中等职业教育</t>
    </r>
  </si>
  <si>
    <r>
      <rPr>
        <sz val="10"/>
        <rFont val="Arial"/>
        <charset val="134"/>
      </rPr>
      <t> </t>
    </r>
    <r>
      <rPr>
        <sz val="10"/>
        <rFont val="方正仿宋_GBK"/>
        <charset val="134"/>
      </rPr>
      <t>20508</t>
    </r>
  </si>
  <si>
    <r>
      <rPr>
        <sz val="10"/>
        <rFont val="Arial"/>
        <charset val="134"/>
      </rPr>
      <t> </t>
    </r>
    <r>
      <rPr>
        <sz val="10"/>
        <rFont val="方正仿宋_GBK"/>
        <charset val="134"/>
      </rPr>
      <t>进修及培训</t>
    </r>
  </si>
  <si>
    <r>
      <rPr>
        <sz val="10"/>
        <rFont val="Arial"/>
        <charset val="134"/>
      </rPr>
      <t>  </t>
    </r>
    <r>
      <rPr>
        <sz val="10"/>
        <rFont val="方正仿宋_GBK"/>
        <charset val="134"/>
      </rPr>
      <t>2050801</t>
    </r>
  </si>
  <si>
    <r>
      <rPr>
        <sz val="10"/>
        <rFont val="Arial"/>
        <charset val="134"/>
      </rPr>
      <t>  </t>
    </r>
    <r>
      <rPr>
        <sz val="10"/>
        <rFont val="方正仿宋_GBK"/>
        <charset val="134"/>
      </rPr>
      <t>教师进修</t>
    </r>
  </si>
  <si>
    <r>
      <rPr>
        <sz val="10"/>
        <rFont val="Arial"/>
        <charset val="134"/>
      </rPr>
      <t> </t>
    </r>
    <r>
      <rPr>
        <sz val="10"/>
        <rFont val="方正仿宋_GBK"/>
        <charset val="134"/>
      </rPr>
      <t>20599</t>
    </r>
  </si>
  <si>
    <r>
      <rPr>
        <sz val="10"/>
        <rFont val="Arial"/>
        <charset val="134"/>
      </rPr>
      <t> </t>
    </r>
    <r>
      <rPr>
        <sz val="10"/>
        <rFont val="方正仿宋_GBK"/>
        <charset val="134"/>
      </rPr>
      <t>其他教育支出</t>
    </r>
  </si>
  <si>
    <r>
      <rPr>
        <sz val="10"/>
        <rFont val="Arial"/>
        <charset val="134"/>
      </rPr>
      <t>  </t>
    </r>
    <r>
      <rPr>
        <sz val="10"/>
        <rFont val="方正仿宋_GBK"/>
        <charset val="134"/>
      </rPr>
      <t>2059999</t>
    </r>
  </si>
  <si>
    <r>
      <rPr>
        <sz val="10"/>
        <rFont val="Arial"/>
        <charset val="134"/>
      </rPr>
      <t>  </t>
    </r>
    <r>
      <rPr>
        <sz val="10"/>
        <rFont val="方正仿宋_GBK"/>
        <charset val="134"/>
      </rPr>
      <t>其他教育支出</t>
    </r>
  </si>
  <si>
    <t>208</t>
  </si>
  <si>
    <r>
      <rPr>
        <sz val="10"/>
        <rFont val="Arial"/>
        <charset val="134"/>
      </rPr>
      <t> </t>
    </r>
    <r>
      <rPr>
        <sz val="10"/>
        <rFont val="方正仿宋_GBK"/>
        <charset val="134"/>
      </rPr>
      <t>20805</t>
    </r>
  </si>
  <si>
    <r>
      <rPr>
        <sz val="10"/>
        <rFont val="Arial"/>
        <charset val="134"/>
      </rPr>
      <t> </t>
    </r>
    <r>
      <rPr>
        <sz val="10"/>
        <rFont val="方正仿宋_GBK"/>
        <charset val="134"/>
      </rPr>
      <t>行政事业单位养老支出</t>
    </r>
  </si>
  <si>
    <r>
      <rPr>
        <sz val="10"/>
        <rFont val="Arial"/>
        <charset val="134"/>
      </rPr>
      <t>  </t>
    </r>
    <r>
      <rPr>
        <sz val="10"/>
        <rFont val="方正仿宋_GBK"/>
        <charset val="134"/>
      </rPr>
      <t>2080501</t>
    </r>
  </si>
  <si>
    <r>
      <rPr>
        <sz val="10"/>
        <rFont val="Arial"/>
        <charset val="134"/>
      </rPr>
      <t>  </t>
    </r>
    <r>
      <rPr>
        <sz val="10"/>
        <rFont val="方正仿宋_GBK"/>
        <charset val="134"/>
      </rPr>
      <t>行政单位离退休</t>
    </r>
  </si>
  <si>
    <r>
      <rPr>
        <sz val="10"/>
        <rFont val="Arial"/>
        <charset val="134"/>
      </rPr>
      <t>  </t>
    </r>
    <r>
      <rPr>
        <sz val="10"/>
        <rFont val="方正仿宋_GBK"/>
        <charset val="134"/>
      </rPr>
      <t>2080502</t>
    </r>
  </si>
  <si>
    <r>
      <rPr>
        <sz val="10"/>
        <rFont val="Arial"/>
        <charset val="134"/>
      </rPr>
      <t>  </t>
    </r>
    <r>
      <rPr>
        <sz val="10"/>
        <rFont val="方正仿宋_GBK"/>
        <charset val="134"/>
      </rPr>
      <t>事业单位离退休</t>
    </r>
  </si>
  <si>
    <r>
      <rPr>
        <sz val="10"/>
        <rFont val="Arial"/>
        <charset val="134"/>
      </rPr>
      <t>  </t>
    </r>
    <r>
      <rPr>
        <sz val="10"/>
        <rFont val="方正仿宋_GBK"/>
        <charset val="134"/>
      </rPr>
      <t>2080505</t>
    </r>
  </si>
  <si>
    <r>
      <rPr>
        <sz val="10"/>
        <rFont val="Arial"/>
        <charset val="134"/>
      </rPr>
      <t>  </t>
    </r>
    <r>
      <rPr>
        <sz val="10"/>
        <rFont val="方正仿宋_GBK"/>
        <charset val="134"/>
      </rPr>
      <t>机关事业单位基本养老保险缴费支出</t>
    </r>
  </si>
  <si>
    <r>
      <rPr>
        <sz val="10"/>
        <rFont val="Arial"/>
        <charset val="134"/>
      </rPr>
      <t>  </t>
    </r>
    <r>
      <rPr>
        <sz val="10"/>
        <rFont val="方正仿宋_GBK"/>
        <charset val="134"/>
      </rPr>
      <t>2080506</t>
    </r>
  </si>
  <si>
    <r>
      <rPr>
        <sz val="10"/>
        <rFont val="Arial"/>
        <charset val="134"/>
      </rPr>
      <t>  </t>
    </r>
    <r>
      <rPr>
        <sz val="10"/>
        <rFont val="方正仿宋_GBK"/>
        <charset val="134"/>
      </rPr>
      <t>机关事业单位职业年金缴费支出</t>
    </r>
  </si>
  <si>
    <r>
      <rPr>
        <sz val="10"/>
        <rFont val="Arial"/>
        <charset val="134"/>
      </rPr>
      <t> </t>
    </r>
    <r>
      <rPr>
        <sz val="10"/>
        <rFont val="方正仿宋_GBK"/>
        <charset val="134"/>
      </rPr>
      <t>20899</t>
    </r>
  </si>
  <si>
    <r>
      <rPr>
        <sz val="10"/>
        <rFont val="Arial"/>
        <charset val="134"/>
      </rPr>
      <t> </t>
    </r>
    <r>
      <rPr>
        <sz val="10"/>
        <rFont val="方正仿宋_GBK"/>
        <charset val="134"/>
      </rPr>
      <t>其他社会保障和就业支出</t>
    </r>
  </si>
  <si>
    <r>
      <rPr>
        <sz val="10"/>
        <rFont val="Arial"/>
        <charset val="134"/>
      </rPr>
      <t>  </t>
    </r>
    <r>
      <rPr>
        <sz val="10"/>
        <rFont val="方正仿宋_GBK"/>
        <charset val="134"/>
      </rPr>
      <t>2089999</t>
    </r>
  </si>
  <si>
    <r>
      <rPr>
        <sz val="10"/>
        <rFont val="Arial"/>
        <charset val="134"/>
      </rPr>
      <t>  </t>
    </r>
    <r>
      <rPr>
        <sz val="10"/>
        <rFont val="方正仿宋_GBK"/>
        <charset val="134"/>
      </rPr>
      <t>其他社会保障和就业支出</t>
    </r>
  </si>
  <si>
    <t>210</t>
  </si>
  <si>
    <r>
      <rPr>
        <sz val="10"/>
        <rFont val="Arial"/>
        <charset val="134"/>
      </rPr>
      <t> </t>
    </r>
    <r>
      <rPr>
        <sz val="10"/>
        <rFont val="方正仿宋_GBK"/>
        <charset val="134"/>
      </rPr>
      <t>21011</t>
    </r>
  </si>
  <si>
    <r>
      <rPr>
        <sz val="10"/>
        <rFont val="Arial"/>
        <charset val="134"/>
      </rPr>
      <t> </t>
    </r>
    <r>
      <rPr>
        <sz val="10"/>
        <rFont val="方正仿宋_GBK"/>
        <charset val="134"/>
      </rPr>
      <t>行政事业单位医疗</t>
    </r>
  </si>
  <si>
    <r>
      <rPr>
        <sz val="10"/>
        <rFont val="Arial"/>
        <charset val="134"/>
      </rPr>
      <t>  </t>
    </r>
    <r>
      <rPr>
        <sz val="10"/>
        <rFont val="方正仿宋_GBK"/>
        <charset val="134"/>
      </rPr>
      <t>2101101</t>
    </r>
  </si>
  <si>
    <r>
      <rPr>
        <sz val="10"/>
        <rFont val="Arial"/>
        <charset val="134"/>
      </rPr>
      <t>  </t>
    </r>
    <r>
      <rPr>
        <sz val="10"/>
        <rFont val="方正仿宋_GBK"/>
        <charset val="134"/>
      </rPr>
      <t>行政单位医疗</t>
    </r>
  </si>
  <si>
    <r>
      <rPr>
        <sz val="10"/>
        <rFont val="Arial"/>
        <charset val="134"/>
      </rPr>
      <t>  </t>
    </r>
    <r>
      <rPr>
        <sz val="10"/>
        <rFont val="方正仿宋_GBK"/>
        <charset val="134"/>
      </rPr>
      <t>2101102</t>
    </r>
  </si>
  <si>
    <r>
      <rPr>
        <sz val="10"/>
        <rFont val="Arial"/>
        <charset val="134"/>
      </rPr>
      <t>  </t>
    </r>
    <r>
      <rPr>
        <sz val="10"/>
        <rFont val="方正仿宋_GBK"/>
        <charset val="134"/>
      </rPr>
      <t>事业单位医疗</t>
    </r>
  </si>
  <si>
    <t>221</t>
  </si>
  <si>
    <r>
      <rPr>
        <sz val="10"/>
        <rFont val="Arial"/>
        <charset val="134"/>
      </rPr>
      <t> </t>
    </r>
    <r>
      <rPr>
        <sz val="10"/>
        <rFont val="方正仿宋_GBK"/>
        <charset val="134"/>
      </rPr>
      <t>22102</t>
    </r>
  </si>
  <si>
    <r>
      <rPr>
        <sz val="10"/>
        <rFont val="Arial"/>
        <charset val="134"/>
      </rPr>
      <t> </t>
    </r>
    <r>
      <rPr>
        <sz val="10"/>
        <rFont val="方正仿宋_GBK"/>
        <charset val="134"/>
      </rPr>
      <t>住房改革支出</t>
    </r>
  </si>
  <si>
    <r>
      <rPr>
        <sz val="10"/>
        <rFont val="Arial"/>
        <charset val="134"/>
      </rPr>
      <t>  </t>
    </r>
    <r>
      <rPr>
        <sz val="10"/>
        <rFont val="方正仿宋_GBK"/>
        <charset val="134"/>
      </rPr>
      <t>2210201</t>
    </r>
  </si>
  <si>
    <r>
      <rPr>
        <sz val="10"/>
        <rFont val="Arial"/>
        <charset val="134"/>
      </rPr>
      <t>  </t>
    </r>
    <r>
      <rPr>
        <sz val="10"/>
        <rFont val="方正仿宋_GBK"/>
        <charset val="134"/>
      </rPr>
      <t>住房公积金</t>
    </r>
  </si>
  <si>
    <t>表三</t>
  </si>
  <si>
    <t>重庆市沙坪坝区教育委员会一般公共预算财政拨款基本支出预算表</t>
  </si>
  <si>
    <t>经济分类科目</t>
  </si>
  <si>
    <t>2024年基本支出</t>
  </si>
  <si>
    <t>科目编码</t>
  </si>
  <si>
    <t>人员经费</t>
  </si>
  <si>
    <t>公用经费</t>
  </si>
  <si>
    <t>301</t>
  </si>
  <si>
    <t>工资福利支出</t>
  </si>
  <si>
    <r>
      <rPr>
        <sz val="10"/>
        <rFont val="Arial"/>
        <charset val="134"/>
      </rPr>
      <t> </t>
    </r>
    <r>
      <rPr>
        <sz val="10"/>
        <rFont val="方正仿宋_GBK"/>
        <charset val="134"/>
      </rPr>
      <t>30101</t>
    </r>
  </si>
  <si>
    <r>
      <rPr>
        <sz val="10"/>
        <rFont val="Arial"/>
        <charset val="134"/>
      </rPr>
      <t> </t>
    </r>
    <r>
      <rPr>
        <sz val="10"/>
        <rFont val="方正仿宋_GBK"/>
        <charset val="134"/>
      </rPr>
      <t>基本工资</t>
    </r>
  </si>
  <si>
    <r>
      <rPr>
        <sz val="10"/>
        <rFont val="Arial"/>
        <charset val="134"/>
      </rPr>
      <t> </t>
    </r>
    <r>
      <rPr>
        <sz val="10"/>
        <rFont val="方正仿宋_GBK"/>
        <charset val="134"/>
      </rPr>
      <t>30102</t>
    </r>
  </si>
  <si>
    <r>
      <rPr>
        <sz val="10"/>
        <rFont val="Arial"/>
        <charset val="134"/>
      </rPr>
      <t> </t>
    </r>
    <r>
      <rPr>
        <sz val="10"/>
        <rFont val="方正仿宋_GBK"/>
        <charset val="134"/>
      </rPr>
      <t>津贴补贴</t>
    </r>
  </si>
  <si>
    <r>
      <rPr>
        <sz val="10"/>
        <rFont val="Arial"/>
        <charset val="134"/>
      </rPr>
      <t> </t>
    </r>
    <r>
      <rPr>
        <sz val="10"/>
        <rFont val="方正仿宋_GBK"/>
        <charset val="134"/>
      </rPr>
      <t>30103</t>
    </r>
  </si>
  <si>
    <r>
      <rPr>
        <sz val="10"/>
        <rFont val="Arial"/>
        <charset val="134"/>
      </rPr>
      <t> </t>
    </r>
    <r>
      <rPr>
        <sz val="10"/>
        <rFont val="方正仿宋_GBK"/>
        <charset val="134"/>
      </rPr>
      <t>奖金</t>
    </r>
  </si>
  <si>
    <r>
      <rPr>
        <sz val="10"/>
        <rFont val="Arial"/>
        <charset val="134"/>
      </rPr>
      <t> </t>
    </r>
    <r>
      <rPr>
        <sz val="10"/>
        <rFont val="方正仿宋_GBK"/>
        <charset val="134"/>
      </rPr>
      <t>30107</t>
    </r>
  </si>
  <si>
    <r>
      <rPr>
        <sz val="10"/>
        <rFont val="Arial"/>
        <charset val="134"/>
      </rPr>
      <t> </t>
    </r>
    <r>
      <rPr>
        <sz val="10"/>
        <rFont val="方正仿宋_GBK"/>
        <charset val="134"/>
      </rPr>
      <t>绩效工资</t>
    </r>
  </si>
  <si>
    <r>
      <rPr>
        <sz val="10"/>
        <rFont val="Arial"/>
        <charset val="134"/>
      </rPr>
      <t> </t>
    </r>
    <r>
      <rPr>
        <sz val="10"/>
        <rFont val="方正仿宋_GBK"/>
        <charset val="134"/>
      </rPr>
      <t>30108</t>
    </r>
  </si>
  <si>
    <r>
      <rPr>
        <sz val="10"/>
        <rFont val="Arial"/>
        <charset val="134"/>
      </rPr>
      <t> </t>
    </r>
    <r>
      <rPr>
        <sz val="10"/>
        <rFont val="方正仿宋_GBK"/>
        <charset val="134"/>
      </rPr>
      <t>机关事业单位基本养老保险缴费</t>
    </r>
  </si>
  <si>
    <r>
      <rPr>
        <sz val="10"/>
        <rFont val="Arial"/>
        <charset val="134"/>
      </rPr>
      <t> </t>
    </r>
    <r>
      <rPr>
        <sz val="10"/>
        <rFont val="方正仿宋_GBK"/>
        <charset val="134"/>
      </rPr>
      <t>30109</t>
    </r>
  </si>
  <si>
    <r>
      <rPr>
        <sz val="10"/>
        <rFont val="Arial"/>
        <charset val="134"/>
      </rPr>
      <t> </t>
    </r>
    <r>
      <rPr>
        <sz val="10"/>
        <rFont val="方正仿宋_GBK"/>
        <charset val="134"/>
      </rPr>
      <t>职业年金缴费</t>
    </r>
  </si>
  <si>
    <r>
      <rPr>
        <sz val="10"/>
        <rFont val="Arial"/>
        <charset val="134"/>
      </rPr>
      <t> </t>
    </r>
    <r>
      <rPr>
        <sz val="10"/>
        <rFont val="方正仿宋_GBK"/>
        <charset val="134"/>
      </rPr>
      <t>30110</t>
    </r>
  </si>
  <si>
    <r>
      <rPr>
        <sz val="10"/>
        <rFont val="Arial"/>
        <charset val="134"/>
      </rPr>
      <t> </t>
    </r>
    <r>
      <rPr>
        <sz val="10"/>
        <rFont val="方正仿宋_GBK"/>
        <charset val="134"/>
      </rPr>
      <t>职工基本医疗保险缴费</t>
    </r>
  </si>
  <si>
    <r>
      <rPr>
        <sz val="10"/>
        <rFont val="Arial"/>
        <charset val="134"/>
      </rPr>
      <t> </t>
    </r>
    <r>
      <rPr>
        <sz val="10"/>
        <rFont val="方正仿宋_GBK"/>
        <charset val="134"/>
      </rPr>
      <t>30112</t>
    </r>
  </si>
  <si>
    <r>
      <rPr>
        <sz val="10"/>
        <rFont val="Arial"/>
        <charset val="134"/>
      </rPr>
      <t> </t>
    </r>
    <r>
      <rPr>
        <sz val="10"/>
        <rFont val="方正仿宋_GBK"/>
        <charset val="134"/>
      </rPr>
      <t>其他社会保障缴费</t>
    </r>
  </si>
  <si>
    <r>
      <rPr>
        <sz val="10"/>
        <rFont val="Arial"/>
        <charset val="134"/>
      </rPr>
      <t> </t>
    </r>
    <r>
      <rPr>
        <sz val="10"/>
        <rFont val="方正仿宋_GBK"/>
        <charset val="134"/>
      </rPr>
      <t>30113</t>
    </r>
  </si>
  <si>
    <r>
      <rPr>
        <sz val="10"/>
        <rFont val="Arial"/>
        <charset val="134"/>
      </rPr>
      <t> </t>
    </r>
    <r>
      <rPr>
        <sz val="10"/>
        <rFont val="方正仿宋_GBK"/>
        <charset val="134"/>
      </rPr>
      <t>住房公积金</t>
    </r>
  </si>
  <si>
    <r>
      <rPr>
        <sz val="10"/>
        <rFont val="Arial"/>
        <charset val="134"/>
      </rPr>
      <t> </t>
    </r>
    <r>
      <rPr>
        <sz val="10"/>
        <rFont val="方正仿宋_GBK"/>
        <charset val="134"/>
      </rPr>
      <t>30114</t>
    </r>
  </si>
  <si>
    <r>
      <rPr>
        <sz val="10"/>
        <rFont val="Arial"/>
        <charset val="134"/>
      </rPr>
      <t> </t>
    </r>
    <r>
      <rPr>
        <sz val="10"/>
        <rFont val="方正仿宋_GBK"/>
        <charset val="134"/>
      </rPr>
      <t>医疗费</t>
    </r>
  </si>
  <si>
    <r>
      <rPr>
        <sz val="10"/>
        <rFont val="Arial"/>
        <charset val="134"/>
      </rPr>
      <t> </t>
    </r>
    <r>
      <rPr>
        <sz val="10"/>
        <rFont val="方正仿宋_GBK"/>
        <charset val="134"/>
      </rPr>
      <t>30199</t>
    </r>
  </si>
  <si>
    <r>
      <rPr>
        <sz val="10"/>
        <rFont val="Arial"/>
        <charset val="134"/>
      </rPr>
      <t> </t>
    </r>
    <r>
      <rPr>
        <sz val="10"/>
        <rFont val="方正仿宋_GBK"/>
        <charset val="134"/>
      </rPr>
      <t>其他工资福利支出</t>
    </r>
  </si>
  <si>
    <t>302</t>
  </si>
  <si>
    <t>商品和服务支出</t>
  </si>
  <si>
    <r>
      <rPr>
        <sz val="10"/>
        <rFont val="Arial"/>
        <charset val="134"/>
      </rPr>
      <t> </t>
    </r>
    <r>
      <rPr>
        <sz val="10"/>
        <rFont val="方正仿宋_GBK"/>
        <charset val="134"/>
      </rPr>
      <t>30201</t>
    </r>
  </si>
  <si>
    <r>
      <rPr>
        <sz val="10"/>
        <rFont val="Arial"/>
        <charset val="134"/>
      </rPr>
      <t> </t>
    </r>
    <r>
      <rPr>
        <sz val="10"/>
        <rFont val="方正仿宋_GBK"/>
        <charset val="134"/>
      </rPr>
      <t>办公费</t>
    </r>
  </si>
  <si>
    <r>
      <rPr>
        <sz val="10"/>
        <rFont val="Arial"/>
        <charset val="134"/>
      </rPr>
      <t> </t>
    </r>
    <r>
      <rPr>
        <sz val="10"/>
        <rFont val="方正仿宋_GBK"/>
        <charset val="134"/>
      </rPr>
      <t>30202</t>
    </r>
  </si>
  <si>
    <r>
      <rPr>
        <sz val="10"/>
        <rFont val="Arial"/>
        <charset val="134"/>
      </rPr>
      <t> </t>
    </r>
    <r>
      <rPr>
        <sz val="10"/>
        <rFont val="方正仿宋_GBK"/>
        <charset val="134"/>
      </rPr>
      <t>印刷费</t>
    </r>
  </si>
  <si>
    <r>
      <rPr>
        <sz val="10"/>
        <rFont val="Arial"/>
        <charset val="134"/>
      </rPr>
      <t> </t>
    </r>
    <r>
      <rPr>
        <sz val="10"/>
        <rFont val="方正仿宋_GBK"/>
        <charset val="134"/>
      </rPr>
      <t>30203</t>
    </r>
  </si>
  <si>
    <r>
      <rPr>
        <sz val="10"/>
        <rFont val="Arial"/>
        <charset val="134"/>
      </rPr>
      <t> </t>
    </r>
    <r>
      <rPr>
        <sz val="10"/>
        <rFont val="方正仿宋_GBK"/>
        <charset val="134"/>
      </rPr>
      <t>咨询费</t>
    </r>
  </si>
  <si>
    <r>
      <rPr>
        <sz val="10"/>
        <rFont val="Arial"/>
        <charset val="134"/>
      </rPr>
      <t> </t>
    </r>
    <r>
      <rPr>
        <sz val="10"/>
        <rFont val="方正仿宋_GBK"/>
        <charset val="134"/>
      </rPr>
      <t>30204</t>
    </r>
  </si>
  <si>
    <r>
      <rPr>
        <sz val="10"/>
        <rFont val="Arial"/>
        <charset val="134"/>
      </rPr>
      <t> </t>
    </r>
    <r>
      <rPr>
        <sz val="10"/>
        <rFont val="方正仿宋_GBK"/>
        <charset val="134"/>
      </rPr>
      <t>手续费</t>
    </r>
  </si>
  <si>
    <r>
      <rPr>
        <sz val="10"/>
        <rFont val="Arial"/>
        <charset val="134"/>
      </rPr>
      <t> </t>
    </r>
    <r>
      <rPr>
        <sz val="10"/>
        <rFont val="方正仿宋_GBK"/>
        <charset val="134"/>
      </rPr>
      <t>30205</t>
    </r>
  </si>
  <si>
    <r>
      <rPr>
        <sz val="10"/>
        <rFont val="Arial"/>
        <charset val="134"/>
      </rPr>
      <t> </t>
    </r>
    <r>
      <rPr>
        <sz val="10"/>
        <rFont val="方正仿宋_GBK"/>
        <charset val="134"/>
      </rPr>
      <t>水费</t>
    </r>
  </si>
  <si>
    <r>
      <rPr>
        <sz val="10"/>
        <rFont val="Arial"/>
        <charset val="134"/>
      </rPr>
      <t> </t>
    </r>
    <r>
      <rPr>
        <sz val="10"/>
        <rFont val="方正仿宋_GBK"/>
        <charset val="134"/>
      </rPr>
      <t>30206</t>
    </r>
  </si>
  <si>
    <r>
      <rPr>
        <sz val="10"/>
        <rFont val="Arial"/>
        <charset val="134"/>
      </rPr>
      <t> </t>
    </r>
    <r>
      <rPr>
        <sz val="10"/>
        <rFont val="方正仿宋_GBK"/>
        <charset val="134"/>
      </rPr>
      <t>电费</t>
    </r>
  </si>
  <si>
    <r>
      <rPr>
        <sz val="10"/>
        <rFont val="Arial"/>
        <charset val="134"/>
      </rPr>
      <t> </t>
    </r>
    <r>
      <rPr>
        <sz val="10"/>
        <rFont val="方正仿宋_GBK"/>
        <charset val="134"/>
      </rPr>
      <t>30207</t>
    </r>
  </si>
  <si>
    <r>
      <rPr>
        <sz val="10"/>
        <rFont val="Arial"/>
        <charset val="134"/>
      </rPr>
      <t> </t>
    </r>
    <r>
      <rPr>
        <sz val="10"/>
        <rFont val="方正仿宋_GBK"/>
        <charset val="134"/>
      </rPr>
      <t>邮电费</t>
    </r>
  </si>
  <si>
    <r>
      <rPr>
        <sz val="10"/>
        <rFont val="Arial"/>
        <charset val="134"/>
      </rPr>
      <t> </t>
    </r>
    <r>
      <rPr>
        <sz val="10"/>
        <rFont val="方正仿宋_GBK"/>
        <charset val="134"/>
      </rPr>
      <t>30209</t>
    </r>
  </si>
  <si>
    <r>
      <rPr>
        <sz val="10"/>
        <rFont val="Arial"/>
        <charset val="134"/>
      </rPr>
      <t> </t>
    </r>
    <r>
      <rPr>
        <sz val="10"/>
        <rFont val="方正仿宋_GBK"/>
        <charset val="134"/>
      </rPr>
      <t>物业管理费</t>
    </r>
  </si>
  <si>
    <r>
      <rPr>
        <sz val="10"/>
        <rFont val="Arial"/>
        <charset val="134"/>
      </rPr>
      <t> </t>
    </r>
    <r>
      <rPr>
        <sz val="10"/>
        <rFont val="方正仿宋_GBK"/>
        <charset val="134"/>
      </rPr>
      <t>30211</t>
    </r>
  </si>
  <si>
    <r>
      <rPr>
        <sz val="10"/>
        <rFont val="Arial"/>
        <charset val="134"/>
      </rPr>
      <t> </t>
    </r>
    <r>
      <rPr>
        <sz val="10"/>
        <rFont val="方正仿宋_GBK"/>
        <charset val="134"/>
      </rPr>
      <t>差旅费</t>
    </r>
  </si>
  <si>
    <r>
      <rPr>
        <sz val="10"/>
        <rFont val="Arial"/>
        <charset val="134"/>
      </rPr>
      <t> </t>
    </r>
    <r>
      <rPr>
        <sz val="10"/>
        <rFont val="方正仿宋_GBK"/>
        <charset val="134"/>
      </rPr>
      <t>30212</t>
    </r>
  </si>
  <si>
    <r>
      <rPr>
        <sz val="10"/>
        <rFont val="Arial"/>
        <charset val="134"/>
      </rPr>
      <t> </t>
    </r>
    <r>
      <rPr>
        <sz val="10"/>
        <rFont val="方正仿宋_GBK"/>
        <charset val="134"/>
      </rPr>
      <t>因公出国（境）费用</t>
    </r>
  </si>
  <si>
    <r>
      <rPr>
        <sz val="10"/>
        <rFont val="Arial"/>
        <charset val="134"/>
      </rPr>
      <t> </t>
    </r>
    <r>
      <rPr>
        <sz val="10"/>
        <rFont val="方正仿宋_GBK"/>
        <charset val="134"/>
      </rPr>
      <t>30213</t>
    </r>
  </si>
  <si>
    <r>
      <rPr>
        <sz val="10"/>
        <rFont val="Arial"/>
        <charset val="134"/>
      </rPr>
      <t> </t>
    </r>
    <r>
      <rPr>
        <sz val="10"/>
        <rFont val="方正仿宋_GBK"/>
        <charset val="134"/>
      </rPr>
      <t>维修（护）费</t>
    </r>
  </si>
  <si>
    <r>
      <rPr>
        <sz val="10"/>
        <rFont val="Arial"/>
        <charset val="134"/>
      </rPr>
      <t> </t>
    </r>
    <r>
      <rPr>
        <sz val="10"/>
        <rFont val="方正仿宋_GBK"/>
        <charset val="134"/>
      </rPr>
      <t>30214</t>
    </r>
  </si>
  <si>
    <r>
      <rPr>
        <sz val="10"/>
        <rFont val="Arial"/>
        <charset val="134"/>
      </rPr>
      <t> </t>
    </r>
    <r>
      <rPr>
        <sz val="10"/>
        <rFont val="方正仿宋_GBK"/>
        <charset val="134"/>
      </rPr>
      <t>租赁费</t>
    </r>
  </si>
  <si>
    <r>
      <rPr>
        <sz val="10"/>
        <rFont val="Arial"/>
        <charset val="134"/>
      </rPr>
      <t> </t>
    </r>
    <r>
      <rPr>
        <sz val="10"/>
        <rFont val="方正仿宋_GBK"/>
        <charset val="134"/>
      </rPr>
      <t>30215</t>
    </r>
  </si>
  <si>
    <r>
      <rPr>
        <sz val="10"/>
        <rFont val="Arial"/>
        <charset val="134"/>
      </rPr>
      <t> </t>
    </r>
    <r>
      <rPr>
        <sz val="10"/>
        <rFont val="方正仿宋_GBK"/>
        <charset val="134"/>
      </rPr>
      <t>会议费</t>
    </r>
  </si>
  <si>
    <r>
      <rPr>
        <sz val="10"/>
        <rFont val="Arial"/>
        <charset val="134"/>
      </rPr>
      <t> </t>
    </r>
    <r>
      <rPr>
        <sz val="10"/>
        <rFont val="方正仿宋_GBK"/>
        <charset val="134"/>
      </rPr>
      <t>30216</t>
    </r>
  </si>
  <si>
    <r>
      <rPr>
        <sz val="10"/>
        <rFont val="Arial"/>
        <charset val="134"/>
      </rPr>
      <t> </t>
    </r>
    <r>
      <rPr>
        <sz val="10"/>
        <rFont val="方正仿宋_GBK"/>
        <charset val="134"/>
      </rPr>
      <t>培训费</t>
    </r>
  </si>
  <si>
    <r>
      <rPr>
        <sz val="10"/>
        <rFont val="Arial"/>
        <charset val="134"/>
      </rPr>
      <t> </t>
    </r>
    <r>
      <rPr>
        <sz val="10"/>
        <rFont val="方正仿宋_GBK"/>
        <charset val="134"/>
      </rPr>
      <t>30217</t>
    </r>
  </si>
  <si>
    <r>
      <rPr>
        <sz val="10"/>
        <rFont val="Arial"/>
        <charset val="134"/>
      </rPr>
      <t> </t>
    </r>
    <r>
      <rPr>
        <sz val="10"/>
        <rFont val="方正仿宋_GBK"/>
        <charset val="134"/>
      </rPr>
      <t>公务接待费</t>
    </r>
  </si>
  <si>
    <r>
      <rPr>
        <sz val="10"/>
        <rFont val="Arial"/>
        <charset val="134"/>
      </rPr>
      <t> </t>
    </r>
    <r>
      <rPr>
        <sz val="10"/>
        <rFont val="方正仿宋_GBK"/>
        <charset val="134"/>
      </rPr>
      <t>30218</t>
    </r>
  </si>
  <si>
    <r>
      <rPr>
        <sz val="10"/>
        <rFont val="Arial"/>
        <charset val="134"/>
      </rPr>
      <t> </t>
    </r>
    <r>
      <rPr>
        <sz val="10"/>
        <rFont val="方正仿宋_GBK"/>
        <charset val="134"/>
      </rPr>
      <t>专用材料费</t>
    </r>
  </si>
  <si>
    <r>
      <rPr>
        <sz val="10"/>
        <rFont val="Arial"/>
        <charset val="134"/>
      </rPr>
      <t> </t>
    </r>
    <r>
      <rPr>
        <sz val="10"/>
        <rFont val="方正仿宋_GBK"/>
        <charset val="134"/>
      </rPr>
      <t>30226</t>
    </r>
  </si>
  <si>
    <r>
      <rPr>
        <sz val="10"/>
        <rFont val="Arial"/>
        <charset val="134"/>
      </rPr>
      <t> </t>
    </r>
    <r>
      <rPr>
        <sz val="10"/>
        <rFont val="方正仿宋_GBK"/>
        <charset val="134"/>
      </rPr>
      <t>劳务费</t>
    </r>
  </si>
  <si>
    <r>
      <rPr>
        <sz val="10"/>
        <rFont val="Arial"/>
        <charset val="134"/>
      </rPr>
      <t> </t>
    </r>
    <r>
      <rPr>
        <sz val="10"/>
        <rFont val="方正仿宋_GBK"/>
        <charset val="134"/>
      </rPr>
      <t>30228</t>
    </r>
  </si>
  <si>
    <r>
      <rPr>
        <sz val="10"/>
        <rFont val="Arial"/>
        <charset val="134"/>
      </rPr>
      <t> </t>
    </r>
    <r>
      <rPr>
        <sz val="10"/>
        <rFont val="方正仿宋_GBK"/>
        <charset val="134"/>
      </rPr>
      <t>工会经费</t>
    </r>
  </si>
  <si>
    <r>
      <rPr>
        <sz val="10"/>
        <rFont val="Arial"/>
        <charset val="134"/>
      </rPr>
      <t> </t>
    </r>
    <r>
      <rPr>
        <sz val="10"/>
        <rFont val="方正仿宋_GBK"/>
        <charset val="134"/>
      </rPr>
      <t>30229</t>
    </r>
  </si>
  <si>
    <r>
      <rPr>
        <sz val="10"/>
        <rFont val="Arial"/>
        <charset val="134"/>
      </rPr>
      <t> </t>
    </r>
    <r>
      <rPr>
        <sz val="10"/>
        <rFont val="方正仿宋_GBK"/>
        <charset val="134"/>
      </rPr>
      <t>福利费</t>
    </r>
  </si>
  <si>
    <r>
      <rPr>
        <sz val="10"/>
        <rFont val="Arial"/>
        <charset val="134"/>
      </rPr>
      <t> </t>
    </r>
    <r>
      <rPr>
        <sz val="10"/>
        <rFont val="方正仿宋_GBK"/>
        <charset val="134"/>
      </rPr>
      <t>30231</t>
    </r>
  </si>
  <si>
    <r>
      <rPr>
        <sz val="10"/>
        <rFont val="Arial"/>
        <charset val="134"/>
      </rPr>
      <t> </t>
    </r>
    <r>
      <rPr>
        <sz val="10"/>
        <rFont val="方正仿宋_GBK"/>
        <charset val="134"/>
      </rPr>
      <t>公务用车运行维护费</t>
    </r>
  </si>
  <si>
    <r>
      <rPr>
        <sz val="10"/>
        <rFont val="Arial"/>
        <charset val="134"/>
      </rPr>
      <t> </t>
    </r>
    <r>
      <rPr>
        <sz val="10"/>
        <rFont val="方正仿宋_GBK"/>
        <charset val="134"/>
      </rPr>
      <t>30239</t>
    </r>
  </si>
  <si>
    <r>
      <rPr>
        <sz val="10"/>
        <rFont val="Arial"/>
        <charset val="134"/>
      </rPr>
      <t> </t>
    </r>
    <r>
      <rPr>
        <sz val="10"/>
        <rFont val="方正仿宋_GBK"/>
        <charset val="134"/>
      </rPr>
      <t>其他交通费用</t>
    </r>
  </si>
  <si>
    <r>
      <rPr>
        <sz val="10"/>
        <rFont val="Arial"/>
        <charset val="134"/>
      </rPr>
      <t> </t>
    </r>
    <r>
      <rPr>
        <sz val="10"/>
        <rFont val="方正仿宋_GBK"/>
        <charset val="134"/>
      </rPr>
      <t>30240</t>
    </r>
  </si>
  <si>
    <r>
      <rPr>
        <sz val="10"/>
        <rFont val="Arial"/>
        <charset val="134"/>
      </rPr>
      <t> </t>
    </r>
    <r>
      <rPr>
        <sz val="10"/>
        <rFont val="方正仿宋_GBK"/>
        <charset val="134"/>
      </rPr>
      <t>税金及附加费用</t>
    </r>
  </si>
  <si>
    <r>
      <rPr>
        <sz val="10"/>
        <rFont val="Arial"/>
        <charset val="134"/>
      </rPr>
      <t> </t>
    </r>
    <r>
      <rPr>
        <sz val="10"/>
        <rFont val="方正仿宋_GBK"/>
        <charset val="134"/>
      </rPr>
      <t>30299</t>
    </r>
  </si>
  <si>
    <r>
      <rPr>
        <sz val="10"/>
        <rFont val="Arial"/>
        <charset val="134"/>
      </rPr>
      <t> </t>
    </r>
    <r>
      <rPr>
        <sz val="10"/>
        <rFont val="方正仿宋_GBK"/>
        <charset val="134"/>
      </rPr>
      <t>其他商品和服务支出</t>
    </r>
  </si>
  <si>
    <t>303</t>
  </si>
  <si>
    <t>对个人和家庭的补助</t>
  </si>
  <si>
    <r>
      <rPr>
        <sz val="10"/>
        <rFont val="Arial"/>
        <charset val="134"/>
      </rPr>
      <t> </t>
    </r>
    <r>
      <rPr>
        <sz val="10"/>
        <rFont val="方正仿宋_GBK"/>
        <charset val="134"/>
      </rPr>
      <t>30301</t>
    </r>
  </si>
  <si>
    <r>
      <rPr>
        <sz val="10"/>
        <rFont val="Arial"/>
        <charset val="134"/>
      </rPr>
      <t> </t>
    </r>
    <r>
      <rPr>
        <sz val="10"/>
        <rFont val="方正仿宋_GBK"/>
        <charset val="134"/>
      </rPr>
      <t>离休费</t>
    </r>
  </si>
  <si>
    <r>
      <rPr>
        <sz val="10"/>
        <rFont val="Arial"/>
        <charset val="134"/>
      </rPr>
      <t> </t>
    </r>
    <r>
      <rPr>
        <sz val="10"/>
        <rFont val="方正仿宋_GBK"/>
        <charset val="134"/>
      </rPr>
      <t>30307</t>
    </r>
  </si>
  <si>
    <r>
      <rPr>
        <sz val="10"/>
        <rFont val="Arial"/>
        <charset val="134"/>
      </rPr>
      <t> </t>
    </r>
    <r>
      <rPr>
        <sz val="10"/>
        <rFont val="方正仿宋_GBK"/>
        <charset val="134"/>
      </rPr>
      <t>医疗费补助</t>
    </r>
  </si>
  <si>
    <r>
      <rPr>
        <sz val="10"/>
        <rFont val="Arial"/>
        <charset val="134"/>
      </rPr>
      <t> </t>
    </r>
    <r>
      <rPr>
        <sz val="10"/>
        <rFont val="方正仿宋_GBK"/>
        <charset val="134"/>
      </rPr>
      <t>30399</t>
    </r>
  </si>
  <si>
    <r>
      <rPr>
        <sz val="10"/>
        <rFont val="Arial"/>
        <charset val="134"/>
      </rPr>
      <t> </t>
    </r>
    <r>
      <rPr>
        <sz val="10"/>
        <rFont val="方正仿宋_GBK"/>
        <charset val="134"/>
      </rPr>
      <t>其他对个人和家庭的补助</t>
    </r>
  </si>
  <si>
    <t>表四</t>
  </si>
  <si>
    <t>重庆市沙坪坝区教育委员会财政拨款“三公”经费支出表</t>
  </si>
  <si>
    <t>因公出国（境）费</t>
  </si>
  <si>
    <t>公务用车购置及运行费</t>
  </si>
  <si>
    <t>公务接待费</t>
  </si>
  <si>
    <t>小计</t>
  </si>
  <si>
    <t>公务用车购置费</t>
  </si>
  <si>
    <t>公务用车运行费</t>
  </si>
  <si>
    <t xml:space="preserve"> </t>
  </si>
  <si>
    <t>表五</t>
  </si>
  <si>
    <t>重庆市沙坪坝区教育委员会政府性基金预算支出表</t>
  </si>
  <si>
    <r>
      <rPr>
        <sz val="10"/>
        <color rgb="FF000000"/>
        <rFont val="方正仿宋_GBK"/>
        <charset val="134"/>
      </rPr>
      <t> </t>
    </r>
  </si>
  <si>
    <r>
      <rPr>
        <sz val="10"/>
        <color rgb="FF000000"/>
        <rFont val="方正仿宋_GBK"/>
        <charset val="134"/>
      </rPr>
      <t>  </t>
    </r>
  </si>
  <si>
    <t>（备注：本单位无政府性基金收支，故此表无数据。）</t>
  </si>
  <si>
    <t>表六</t>
  </si>
  <si>
    <t>重庆市沙坪坝区教育委员会部门收支总表</t>
  </si>
  <si>
    <t>2</t>
  </si>
  <si>
    <t>财政专户管理资金</t>
  </si>
  <si>
    <t>事业收入资金</t>
  </si>
  <si>
    <t>上级补助收入资金</t>
  </si>
  <si>
    <t xml:space="preserve">附属单位上缴收入资金 </t>
  </si>
  <si>
    <t>事业单位经营收入资金</t>
  </si>
  <si>
    <t>39</t>
  </si>
  <si>
    <t xml:space="preserve">其他收入资金 </t>
  </si>
  <si>
    <t>表七</t>
  </si>
  <si>
    <t>重庆市沙坪坝区教育委员会部门收入总表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</si>
  <si>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</si>
  <si>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</si>
  <si>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</si>
  <si>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</si>
  <si>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</si>
  <si>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</si>
  <si>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</si>
  <si>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</si>
  <si>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</si>
  <si>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</si>
  <si>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Arial"/>
        <charset val="134"/>
      </rPr>
      <t> </t>
    </r>
    <r>
      <rPr>
        <sz val="9"/>
        <rFont val="方正仿宋_GBK"/>
        <charset val="134"/>
      </rPr>
      <t>20501</t>
    </r>
  </si>
  <si>
    <r>
      <rPr>
        <sz val="9"/>
        <rFont val="Arial"/>
        <charset val="134"/>
      </rPr>
      <t> </t>
    </r>
    <r>
      <rPr>
        <sz val="9"/>
        <rFont val="方正仿宋_GBK"/>
        <charset val="134"/>
      </rPr>
      <t>教育管理事务</t>
    </r>
  </si>
  <si>
    <r>
      <rPr>
        <sz val="9"/>
        <rFont val="Arial"/>
        <charset val="134"/>
      </rPr>
      <t>  </t>
    </r>
    <r>
      <rPr>
        <sz val="9"/>
        <rFont val="方正仿宋_GBK"/>
        <charset val="134"/>
      </rPr>
      <t>2050101</t>
    </r>
  </si>
  <si>
    <r>
      <rPr>
        <sz val="9"/>
        <rFont val="Arial"/>
        <charset val="134"/>
      </rPr>
      <t>  </t>
    </r>
    <r>
      <rPr>
        <sz val="9"/>
        <rFont val="方正仿宋_GBK"/>
        <charset val="134"/>
      </rPr>
      <t>行政运行</t>
    </r>
  </si>
  <si>
    <r>
      <rPr>
        <sz val="9"/>
        <rFont val="Arial"/>
        <charset val="134"/>
      </rPr>
      <t>  </t>
    </r>
    <r>
      <rPr>
        <sz val="9"/>
        <rFont val="方正仿宋_GBK"/>
        <charset val="134"/>
      </rPr>
      <t>2050102</t>
    </r>
  </si>
  <si>
    <r>
      <rPr>
        <sz val="9"/>
        <rFont val="Arial"/>
        <charset val="134"/>
      </rPr>
      <t>  </t>
    </r>
    <r>
      <rPr>
        <sz val="9"/>
        <rFont val="方正仿宋_GBK"/>
        <charset val="134"/>
      </rPr>
      <t>一般行政管理事务</t>
    </r>
  </si>
  <si>
    <r>
      <rPr>
        <sz val="9"/>
        <rFont val="Arial"/>
        <charset val="134"/>
      </rPr>
      <t> </t>
    </r>
    <r>
      <rPr>
        <sz val="9"/>
        <rFont val="方正仿宋_GBK"/>
        <charset val="134"/>
      </rPr>
      <t>20502</t>
    </r>
  </si>
  <si>
    <r>
      <rPr>
        <sz val="9"/>
        <rFont val="Arial"/>
        <charset val="134"/>
      </rPr>
      <t> </t>
    </r>
    <r>
      <rPr>
        <sz val="9"/>
        <rFont val="方正仿宋_GBK"/>
        <charset val="134"/>
      </rPr>
      <t>普通教育</t>
    </r>
  </si>
  <si>
    <r>
      <rPr>
        <sz val="9"/>
        <rFont val="Arial"/>
        <charset val="134"/>
      </rPr>
      <t>  </t>
    </r>
    <r>
      <rPr>
        <sz val="9"/>
        <rFont val="方正仿宋_GBK"/>
        <charset val="134"/>
      </rPr>
      <t>2050201</t>
    </r>
  </si>
  <si>
    <r>
      <rPr>
        <sz val="9"/>
        <rFont val="Arial"/>
        <charset val="134"/>
      </rPr>
      <t>  </t>
    </r>
    <r>
      <rPr>
        <sz val="9"/>
        <rFont val="方正仿宋_GBK"/>
        <charset val="134"/>
      </rPr>
      <t>学前教育</t>
    </r>
  </si>
  <si>
    <r>
      <rPr>
        <sz val="9"/>
        <rFont val="Arial"/>
        <charset val="134"/>
      </rPr>
      <t>  </t>
    </r>
    <r>
      <rPr>
        <sz val="9"/>
        <rFont val="方正仿宋_GBK"/>
        <charset val="134"/>
      </rPr>
      <t>2050202</t>
    </r>
  </si>
  <si>
    <r>
      <rPr>
        <sz val="9"/>
        <rFont val="Arial"/>
        <charset val="134"/>
      </rPr>
      <t>  </t>
    </r>
    <r>
      <rPr>
        <sz val="9"/>
        <rFont val="方正仿宋_GBK"/>
        <charset val="134"/>
      </rPr>
      <t>小学教育</t>
    </r>
  </si>
  <si>
    <r>
      <rPr>
        <sz val="9"/>
        <rFont val="Arial"/>
        <charset val="134"/>
      </rPr>
      <t>  </t>
    </r>
    <r>
      <rPr>
        <sz val="9"/>
        <rFont val="方正仿宋_GBK"/>
        <charset val="134"/>
      </rPr>
      <t>2050203</t>
    </r>
  </si>
  <si>
    <r>
      <rPr>
        <sz val="9"/>
        <rFont val="Arial"/>
        <charset val="134"/>
      </rPr>
      <t>  </t>
    </r>
    <r>
      <rPr>
        <sz val="9"/>
        <rFont val="方正仿宋_GBK"/>
        <charset val="134"/>
      </rPr>
      <t>初中教育</t>
    </r>
  </si>
  <si>
    <r>
      <rPr>
        <sz val="9"/>
        <rFont val="Arial"/>
        <charset val="134"/>
      </rPr>
      <t>  </t>
    </r>
    <r>
      <rPr>
        <sz val="9"/>
        <rFont val="方正仿宋_GBK"/>
        <charset val="134"/>
      </rPr>
      <t>2050204</t>
    </r>
  </si>
  <si>
    <r>
      <rPr>
        <sz val="9"/>
        <rFont val="Arial"/>
        <charset val="134"/>
      </rPr>
      <t>  </t>
    </r>
    <r>
      <rPr>
        <sz val="9"/>
        <rFont val="方正仿宋_GBK"/>
        <charset val="134"/>
      </rPr>
      <t>高中教育</t>
    </r>
  </si>
  <si>
    <r>
      <rPr>
        <sz val="9"/>
        <rFont val="Arial"/>
        <charset val="134"/>
      </rPr>
      <t>  </t>
    </r>
    <r>
      <rPr>
        <sz val="9"/>
        <rFont val="方正仿宋_GBK"/>
        <charset val="134"/>
      </rPr>
      <t>2050205</t>
    </r>
  </si>
  <si>
    <r>
      <rPr>
        <sz val="9"/>
        <rFont val="Arial"/>
        <charset val="134"/>
      </rPr>
      <t>  </t>
    </r>
    <r>
      <rPr>
        <sz val="9"/>
        <rFont val="方正仿宋_GBK"/>
        <charset val="134"/>
      </rPr>
      <t>高等教育</t>
    </r>
  </si>
  <si>
    <r>
      <rPr>
        <sz val="9"/>
        <rFont val="Arial"/>
        <charset val="134"/>
      </rPr>
      <t> </t>
    </r>
    <r>
      <rPr>
        <sz val="9"/>
        <rFont val="方正仿宋_GBK"/>
        <charset val="134"/>
      </rPr>
      <t>20503</t>
    </r>
  </si>
  <si>
    <r>
      <rPr>
        <sz val="9"/>
        <rFont val="Arial"/>
        <charset val="134"/>
      </rPr>
      <t> </t>
    </r>
    <r>
      <rPr>
        <sz val="9"/>
        <rFont val="方正仿宋_GBK"/>
        <charset val="134"/>
      </rPr>
      <t>职业教育</t>
    </r>
  </si>
  <si>
    <r>
      <rPr>
        <sz val="9"/>
        <rFont val="Arial"/>
        <charset val="134"/>
      </rPr>
      <t>  </t>
    </r>
    <r>
      <rPr>
        <sz val="9"/>
        <rFont val="方正仿宋_GBK"/>
        <charset val="134"/>
      </rPr>
      <t>2050302</t>
    </r>
  </si>
  <si>
    <r>
      <rPr>
        <sz val="9"/>
        <rFont val="Arial"/>
        <charset val="134"/>
      </rPr>
      <t>  </t>
    </r>
    <r>
      <rPr>
        <sz val="9"/>
        <rFont val="方正仿宋_GBK"/>
        <charset val="134"/>
      </rPr>
      <t>中等职业教育</t>
    </r>
  </si>
  <si>
    <r>
      <rPr>
        <sz val="9"/>
        <rFont val="Arial"/>
        <charset val="134"/>
      </rPr>
      <t> </t>
    </r>
    <r>
      <rPr>
        <sz val="9"/>
        <rFont val="方正仿宋_GBK"/>
        <charset val="134"/>
      </rPr>
      <t>20508</t>
    </r>
  </si>
  <si>
    <r>
      <rPr>
        <sz val="9"/>
        <rFont val="Arial"/>
        <charset val="134"/>
      </rPr>
      <t> </t>
    </r>
    <r>
      <rPr>
        <sz val="9"/>
        <rFont val="方正仿宋_GBK"/>
        <charset val="134"/>
      </rPr>
      <t>进修及培训</t>
    </r>
  </si>
  <si>
    <r>
      <rPr>
        <sz val="9"/>
        <rFont val="Arial"/>
        <charset val="134"/>
      </rPr>
      <t>  </t>
    </r>
    <r>
      <rPr>
        <sz val="9"/>
        <rFont val="方正仿宋_GBK"/>
        <charset val="134"/>
      </rPr>
      <t>2050801</t>
    </r>
  </si>
  <si>
    <r>
      <rPr>
        <sz val="9"/>
        <rFont val="Arial"/>
        <charset val="134"/>
      </rPr>
      <t>  </t>
    </r>
    <r>
      <rPr>
        <sz val="9"/>
        <rFont val="方正仿宋_GBK"/>
        <charset val="134"/>
      </rPr>
      <t>教师进修</t>
    </r>
  </si>
  <si>
    <r>
      <rPr>
        <sz val="9"/>
        <rFont val="Arial"/>
        <charset val="134"/>
      </rPr>
      <t> </t>
    </r>
    <r>
      <rPr>
        <sz val="9"/>
        <rFont val="方正仿宋_GBK"/>
        <charset val="134"/>
      </rPr>
      <t>20599</t>
    </r>
  </si>
  <si>
    <r>
      <rPr>
        <sz val="9"/>
        <rFont val="Arial"/>
        <charset val="134"/>
      </rPr>
      <t> </t>
    </r>
    <r>
      <rPr>
        <sz val="9"/>
        <rFont val="方正仿宋_GBK"/>
        <charset val="134"/>
      </rPr>
      <t>其他教育支出</t>
    </r>
  </si>
  <si>
    <r>
      <rPr>
        <sz val="9"/>
        <rFont val="Arial"/>
        <charset val="134"/>
      </rPr>
      <t>  </t>
    </r>
    <r>
      <rPr>
        <sz val="9"/>
        <rFont val="方正仿宋_GBK"/>
        <charset val="134"/>
      </rPr>
      <t>2059999</t>
    </r>
  </si>
  <si>
    <r>
      <rPr>
        <sz val="9"/>
        <rFont val="Arial"/>
        <charset val="134"/>
      </rPr>
      <t>  </t>
    </r>
    <r>
      <rPr>
        <sz val="9"/>
        <rFont val="方正仿宋_GBK"/>
        <charset val="134"/>
      </rPr>
      <t>其他教育支出</t>
    </r>
  </si>
  <si>
    <r>
      <rPr>
        <sz val="9"/>
        <rFont val="Arial"/>
        <charset val="134"/>
      </rPr>
      <t> </t>
    </r>
    <r>
      <rPr>
        <sz val="9"/>
        <rFont val="方正仿宋_GBK"/>
        <charset val="134"/>
      </rPr>
      <t>20805</t>
    </r>
  </si>
  <si>
    <r>
      <rPr>
        <sz val="9"/>
        <rFont val="Arial"/>
        <charset val="134"/>
      </rPr>
      <t> </t>
    </r>
    <r>
      <rPr>
        <sz val="9"/>
        <rFont val="方正仿宋_GBK"/>
        <charset val="134"/>
      </rPr>
      <t>行政事业单位养老支出</t>
    </r>
  </si>
  <si>
    <r>
      <rPr>
        <sz val="9"/>
        <rFont val="Arial"/>
        <charset val="134"/>
      </rPr>
      <t>  </t>
    </r>
    <r>
      <rPr>
        <sz val="9"/>
        <rFont val="方正仿宋_GBK"/>
        <charset val="134"/>
      </rPr>
      <t>2080501</t>
    </r>
  </si>
  <si>
    <r>
      <rPr>
        <sz val="9"/>
        <rFont val="Arial"/>
        <charset val="134"/>
      </rPr>
      <t>  </t>
    </r>
    <r>
      <rPr>
        <sz val="9"/>
        <rFont val="方正仿宋_GBK"/>
        <charset val="134"/>
      </rPr>
      <t>行政单位离退休</t>
    </r>
  </si>
  <si>
    <r>
      <rPr>
        <sz val="9"/>
        <rFont val="Arial"/>
        <charset val="134"/>
      </rPr>
      <t>  </t>
    </r>
    <r>
      <rPr>
        <sz val="9"/>
        <rFont val="方正仿宋_GBK"/>
        <charset val="134"/>
      </rPr>
      <t>2080502</t>
    </r>
  </si>
  <si>
    <r>
      <rPr>
        <sz val="9"/>
        <rFont val="Arial"/>
        <charset val="134"/>
      </rPr>
      <t>  </t>
    </r>
    <r>
      <rPr>
        <sz val="9"/>
        <rFont val="方正仿宋_GBK"/>
        <charset val="134"/>
      </rPr>
      <t>事业单位离退休</t>
    </r>
  </si>
  <si>
    <r>
      <rPr>
        <sz val="9"/>
        <rFont val="Arial"/>
        <charset val="134"/>
      </rPr>
      <t>  </t>
    </r>
    <r>
      <rPr>
        <sz val="9"/>
        <rFont val="方正仿宋_GBK"/>
        <charset val="134"/>
      </rPr>
      <t>2080505</t>
    </r>
  </si>
  <si>
    <r>
      <rPr>
        <sz val="9"/>
        <rFont val="Arial"/>
        <charset val="134"/>
      </rPr>
      <t>  </t>
    </r>
    <r>
      <rPr>
        <sz val="9"/>
        <rFont val="方正仿宋_GBK"/>
        <charset val="134"/>
      </rPr>
      <t>机关事业单位基本养老保险缴费支出</t>
    </r>
  </si>
  <si>
    <r>
      <rPr>
        <sz val="9"/>
        <rFont val="Arial"/>
        <charset val="134"/>
      </rPr>
      <t>  </t>
    </r>
    <r>
      <rPr>
        <sz val="9"/>
        <rFont val="方正仿宋_GBK"/>
        <charset val="134"/>
      </rPr>
      <t>2080506</t>
    </r>
  </si>
  <si>
    <r>
      <rPr>
        <sz val="9"/>
        <rFont val="Arial"/>
        <charset val="134"/>
      </rPr>
      <t>  </t>
    </r>
    <r>
      <rPr>
        <sz val="9"/>
        <rFont val="方正仿宋_GBK"/>
        <charset val="134"/>
      </rPr>
      <t>机关事业单位职业年金缴费支出</t>
    </r>
  </si>
  <si>
    <r>
      <rPr>
        <sz val="9"/>
        <rFont val="Arial"/>
        <charset val="134"/>
      </rPr>
      <t> </t>
    </r>
    <r>
      <rPr>
        <sz val="9"/>
        <rFont val="方正仿宋_GBK"/>
        <charset val="134"/>
      </rPr>
      <t>20899</t>
    </r>
  </si>
  <si>
    <r>
      <rPr>
        <sz val="9"/>
        <rFont val="Arial"/>
        <charset val="134"/>
      </rPr>
      <t> </t>
    </r>
    <r>
      <rPr>
        <sz val="9"/>
        <rFont val="方正仿宋_GBK"/>
        <charset val="134"/>
      </rPr>
      <t>其他社会保障和就业支出</t>
    </r>
  </si>
  <si>
    <r>
      <rPr>
        <sz val="9"/>
        <rFont val="Arial"/>
        <charset val="134"/>
      </rPr>
      <t>  </t>
    </r>
    <r>
      <rPr>
        <sz val="9"/>
        <rFont val="方正仿宋_GBK"/>
        <charset val="134"/>
      </rPr>
      <t>2089999</t>
    </r>
  </si>
  <si>
    <r>
      <rPr>
        <sz val="9"/>
        <rFont val="Arial"/>
        <charset val="134"/>
      </rPr>
      <t>  </t>
    </r>
    <r>
      <rPr>
        <sz val="9"/>
        <rFont val="方正仿宋_GBK"/>
        <charset val="134"/>
      </rPr>
      <t>其他社会保障和就业支出</t>
    </r>
  </si>
  <si>
    <r>
      <rPr>
        <sz val="9"/>
        <rFont val="Arial"/>
        <charset val="134"/>
      </rPr>
      <t> </t>
    </r>
    <r>
      <rPr>
        <sz val="9"/>
        <rFont val="方正仿宋_GBK"/>
        <charset val="134"/>
      </rPr>
      <t>21011</t>
    </r>
  </si>
  <si>
    <r>
      <rPr>
        <sz val="9"/>
        <rFont val="Arial"/>
        <charset val="134"/>
      </rPr>
      <t> </t>
    </r>
    <r>
      <rPr>
        <sz val="9"/>
        <rFont val="方正仿宋_GBK"/>
        <charset val="134"/>
      </rPr>
      <t>行政事业单位医疗</t>
    </r>
  </si>
  <si>
    <r>
      <rPr>
        <sz val="9"/>
        <rFont val="Arial"/>
        <charset val="134"/>
      </rPr>
      <t>  </t>
    </r>
    <r>
      <rPr>
        <sz val="9"/>
        <rFont val="方正仿宋_GBK"/>
        <charset val="134"/>
      </rPr>
      <t>2101101</t>
    </r>
  </si>
  <si>
    <r>
      <rPr>
        <sz val="9"/>
        <rFont val="Arial"/>
        <charset val="134"/>
      </rPr>
      <t>  </t>
    </r>
    <r>
      <rPr>
        <sz val="9"/>
        <rFont val="方正仿宋_GBK"/>
        <charset val="134"/>
      </rPr>
      <t>行政单位医疗</t>
    </r>
  </si>
  <si>
    <r>
      <rPr>
        <sz val="9"/>
        <rFont val="Arial"/>
        <charset val="134"/>
      </rPr>
      <t>  </t>
    </r>
    <r>
      <rPr>
        <sz val="9"/>
        <rFont val="方正仿宋_GBK"/>
        <charset val="134"/>
      </rPr>
      <t>2101102</t>
    </r>
  </si>
  <si>
    <r>
      <rPr>
        <sz val="9"/>
        <rFont val="Arial"/>
        <charset val="134"/>
      </rPr>
      <t>  </t>
    </r>
    <r>
      <rPr>
        <sz val="9"/>
        <rFont val="方正仿宋_GBK"/>
        <charset val="134"/>
      </rPr>
      <t>事业单位医疗</t>
    </r>
  </si>
  <si>
    <r>
      <rPr>
        <sz val="9"/>
        <rFont val="Arial"/>
        <charset val="134"/>
      </rPr>
      <t> </t>
    </r>
    <r>
      <rPr>
        <sz val="9"/>
        <rFont val="方正仿宋_GBK"/>
        <charset val="134"/>
      </rPr>
      <t>22102</t>
    </r>
  </si>
  <si>
    <r>
      <rPr>
        <sz val="9"/>
        <rFont val="Arial"/>
        <charset val="134"/>
      </rPr>
      <t> </t>
    </r>
    <r>
      <rPr>
        <sz val="9"/>
        <rFont val="方正仿宋_GBK"/>
        <charset val="134"/>
      </rPr>
      <t>住房改革支出</t>
    </r>
  </si>
  <si>
    <r>
      <rPr>
        <sz val="9"/>
        <rFont val="Arial"/>
        <charset val="134"/>
      </rPr>
      <t>  </t>
    </r>
    <r>
      <rPr>
        <sz val="9"/>
        <rFont val="方正仿宋_GBK"/>
        <charset val="134"/>
      </rPr>
      <t>2210201</t>
    </r>
  </si>
  <si>
    <r>
      <rPr>
        <sz val="9"/>
        <rFont val="Arial"/>
        <charset val="134"/>
      </rPr>
      <t>  </t>
    </r>
    <r>
      <rPr>
        <sz val="9"/>
        <rFont val="方正仿宋_GBK"/>
        <charset val="134"/>
      </rPr>
      <t>住房公积金</t>
    </r>
  </si>
  <si>
    <t>表八</t>
  </si>
  <si>
    <t>重庆市沙坪坝区教育委员会部门支出总表</t>
  </si>
  <si>
    <t>基本支出</t>
  </si>
  <si>
    <t>项目支出</t>
  </si>
  <si>
    <r>
      <t> </t>
    </r>
    <r>
      <rPr>
        <sz val="11"/>
        <rFont val="方正仿宋_GBK"/>
        <charset val="134"/>
      </rPr>
      <t>20501</t>
    </r>
  </si>
  <si>
    <r>
      <t> </t>
    </r>
    <r>
      <rPr>
        <sz val="11"/>
        <rFont val="方正仿宋_GBK"/>
        <charset val="134"/>
      </rPr>
      <t>教育管理事务</t>
    </r>
  </si>
  <si>
    <r>
      <t>  </t>
    </r>
    <r>
      <rPr>
        <sz val="11"/>
        <rFont val="方正仿宋_GBK"/>
        <charset val="134"/>
      </rPr>
      <t>2050101</t>
    </r>
  </si>
  <si>
    <r>
      <t>  </t>
    </r>
    <r>
      <rPr>
        <sz val="11"/>
        <rFont val="方正仿宋_GBK"/>
        <charset val="134"/>
      </rPr>
      <t>行政运行</t>
    </r>
  </si>
  <si>
    <r>
      <t>  </t>
    </r>
    <r>
      <rPr>
        <sz val="11"/>
        <rFont val="方正仿宋_GBK"/>
        <charset val="134"/>
      </rPr>
      <t>2050102</t>
    </r>
  </si>
  <si>
    <r>
      <t>  </t>
    </r>
    <r>
      <rPr>
        <sz val="11"/>
        <rFont val="方正仿宋_GBK"/>
        <charset val="134"/>
      </rPr>
      <t>一般行政管理事务</t>
    </r>
  </si>
  <si>
    <r>
      <t> </t>
    </r>
    <r>
      <rPr>
        <sz val="11"/>
        <rFont val="方正仿宋_GBK"/>
        <charset val="134"/>
      </rPr>
      <t>20502</t>
    </r>
  </si>
  <si>
    <r>
      <t> </t>
    </r>
    <r>
      <rPr>
        <sz val="11"/>
        <rFont val="方正仿宋_GBK"/>
        <charset val="134"/>
      </rPr>
      <t>普通教育</t>
    </r>
  </si>
  <si>
    <r>
      <t>  </t>
    </r>
    <r>
      <rPr>
        <sz val="11"/>
        <rFont val="方正仿宋_GBK"/>
        <charset val="134"/>
      </rPr>
      <t>2050201</t>
    </r>
  </si>
  <si>
    <r>
      <t>  </t>
    </r>
    <r>
      <rPr>
        <sz val="11"/>
        <rFont val="方正仿宋_GBK"/>
        <charset val="134"/>
      </rPr>
      <t>学前教育</t>
    </r>
  </si>
  <si>
    <r>
      <t>  </t>
    </r>
    <r>
      <rPr>
        <sz val="11"/>
        <rFont val="方正仿宋_GBK"/>
        <charset val="134"/>
      </rPr>
      <t>2050202</t>
    </r>
  </si>
  <si>
    <r>
      <t>  </t>
    </r>
    <r>
      <rPr>
        <sz val="11"/>
        <rFont val="方正仿宋_GBK"/>
        <charset val="134"/>
      </rPr>
      <t>小学教育</t>
    </r>
  </si>
  <si>
    <r>
      <t>  </t>
    </r>
    <r>
      <rPr>
        <sz val="11"/>
        <rFont val="方正仿宋_GBK"/>
        <charset val="134"/>
      </rPr>
      <t>2050203</t>
    </r>
  </si>
  <si>
    <r>
      <t>  </t>
    </r>
    <r>
      <rPr>
        <sz val="11"/>
        <rFont val="方正仿宋_GBK"/>
        <charset val="134"/>
      </rPr>
      <t>初中教育</t>
    </r>
  </si>
  <si>
    <r>
      <t>  </t>
    </r>
    <r>
      <rPr>
        <sz val="11"/>
        <rFont val="方正仿宋_GBK"/>
        <charset val="134"/>
      </rPr>
      <t>2050204</t>
    </r>
  </si>
  <si>
    <r>
      <t>  </t>
    </r>
    <r>
      <rPr>
        <sz val="11"/>
        <rFont val="方正仿宋_GBK"/>
        <charset val="134"/>
      </rPr>
      <t>高中教育</t>
    </r>
  </si>
  <si>
    <r>
      <t>  </t>
    </r>
    <r>
      <rPr>
        <sz val="11"/>
        <rFont val="方正仿宋_GBK"/>
        <charset val="134"/>
      </rPr>
      <t>2050205</t>
    </r>
  </si>
  <si>
    <r>
      <t>  </t>
    </r>
    <r>
      <rPr>
        <sz val="11"/>
        <rFont val="方正仿宋_GBK"/>
        <charset val="134"/>
      </rPr>
      <t>高等教育</t>
    </r>
  </si>
  <si>
    <r>
      <t> </t>
    </r>
    <r>
      <rPr>
        <sz val="11"/>
        <rFont val="方正仿宋_GBK"/>
        <charset val="134"/>
      </rPr>
      <t>20503</t>
    </r>
  </si>
  <si>
    <r>
      <t> </t>
    </r>
    <r>
      <rPr>
        <sz val="11"/>
        <rFont val="方正仿宋_GBK"/>
        <charset val="134"/>
      </rPr>
      <t>职业教育</t>
    </r>
  </si>
  <si>
    <r>
      <t>  </t>
    </r>
    <r>
      <rPr>
        <sz val="11"/>
        <rFont val="方正仿宋_GBK"/>
        <charset val="134"/>
      </rPr>
      <t>2050302</t>
    </r>
  </si>
  <si>
    <r>
      <t>  </t>
    </r>
    <r>
      <rPr>
        <sz val="11"/>
        <rFont val="方正仿宋_GBK"/>
        <charset val="134"/>
      </rPr>
      <t>中等职业教育</t>
    </r>
  </si>
  <si>
    <r>
      <t> </t>
    </r>
    <r>
      <rPr>
        <sz val="11"/>
        <rFont val="方正仿宋_GBK"/>
        <charset val="134"/>
      </rPr>
      <t>20508</t>
    </r>
  </si>
  <si>
    <r>
      <t> </t>
    </r>
    <r>
      <rPr>
        <sz val="11"/>
        <rFont val="方正仿宋_GBK"/>
        <charset val="134"/>
      </rPr>
      <t>进修及培训</t>
    </r>
  </si>
  <si>
    <r>
      <t>  </t>
    </r>
    <r>
      <rPr>
        <sz val="11"/>
        <rFont val="方正仿宋_GBK"/>
        <charset val="134"/>
      </rPr>
      <t>2050801</t>
    </r>
  </si>
  <si>
    <r>
      <t>  </t>
    </r>
    <r>
      <rPr>
        <sz val="11"/>
        <rFont val="方正仿宋_GBK"/>
        <charset val="134"/>
      </rPr>
      <t>教师进修</t>
    </r>
  </si>
  <si>
    <r>
      <t> </t>
    </r>
    <r>
      <rPr>
        <sz val="11"/>
        <rFont val="方正仿宋_GBK"/>
        <charset val="134"/>
      </rPr>
      <t>20599</t>
    </r>
  </si>
  <si>
    <r>
      <t> </t>
    </r>
    <r>
      <rPr>
        <sz val="11"/>
        <rFont val="方正仿宋_GBK"/>
        <charset val="134"/>
      </rPr>
      <t>其他教育支出</t>
    </r>
  </si>
  <si>
    <r>
      <t>  </t>
    </r>
    <r>
      <rPr>
        <sz val="11"/>
        <rFont val="方正仿宋_GBK"/>
        <charset val="134"/>
      </rPr>
      <t>2059999</t>
    </r>
  </si>
  <si>
    <r>
      <t>  </t>
    </r>
    <r>
      <rPr>
        <sz val="11"/>
        <rFont val="方正仿宋_GBK"/>
        <charset val="134"/>
      </rPr>
      <t>其他教育支出</t>
    </r>
  </si>
  <si>
    <r>
      <t> </t>
    </r>
    <r>
      <rPr>
        <sz val="11"/>
        <rFont val="方正仿宋_GBK"/>
        <charset val="134"/>
      </rPr>
      <t>20805</t>
    </r>
  </si>
  <si>
    <r>
      <t> </t>
    </r>
    <r>
      <rPr>
        <sz val="11"/>
        <rFont val="方正仿宋_GBK"/>
        <charset val="134"/>
      </rPr>
      <t>行政事业单位养老支出</t>
    </r>
  </si>
  <si>
    <r>
      <t>  </t>
    </r>
    <r>
      <rPr>
        <sz val="11"/>
        <rFont val="方正仿宋_GBK"/>
        <charset val="134"/>
      </rPr>
      <t>2080501</t>
    </r>
  </si>
  <si>
    <r>
      <t>  </t>
    </r>
    <r>
      <rPr>
        <sz val="11"/>
        <rFont val="方正仿宋_GBK"/>
        <charset val="134"/>
      </rPr>
      <t>行政单位离退休</t>
    </r>
  </si>
  <si>
    <r>
      <t>  </t>
    </r>
    <r>
      <rPr>
        <sz val="11"/>
        <rFont val="方正仿宋_GBK"/>
        <charset val="134"/>
      </rPr>
      <t>2080502</t>
    </r>
  </si>
  <si>
    <r>
      <t>  </t>
    </r>
    <r>
      <rPr>
        <sz val="11"/>
        <rFont val="方正仿宋_GBK"/>
        <charset val="134"/>
      </rPr>
      <t>事业单位离退休</t>
    </r>
  </si>
  <si>
    <r>
      <t>  </t>
    </r>
    <r>
      <rPr>
        <sz val="11"/>
        <rFont val="方正仿宋_GBK"/>
        <charset val="134"/>
      </rPr>
      <t>2080505</t>
    </r>
  </si>
  <si>
    <r>
      <t>  </t>
    </r>
    <r>
      <rPr>
        <sz val="11"/>
        <rFont val="方正仿宋_GBK"/>
        <charset val="134"/>
      </rPr>
      <t>机关事业单位基本养老保险缴费支出</t>
    </r>
  </si>
  <si>
    <r>
      <t>  </t>
    </r>
    <r>
      <rPr>
        <sz val="11"/>
        <rFont val="方正仿宋_GBK"/>
        <charset val="134"/>
      </rPr>
      <t>2080506</t>
    </r>
  </si>
  <si>
    <r>
      <t>  </t>
    </r>
    <r>
      <rPr>
        <sz val="11"/>
        <rFont val="方正仿宋_GBK"/>
        <charset val="134"/>
      </rPr>
      <t>机关事业单位职业年金缴费支出</t>
    </r>
  </si>
  <si>
    <r>
      <t> </t>
    </r>
    <r>
      <rPr>
        <sz val="11"/>
        <rFont val="方正仿宋_GBK"/>
        <charset val="134"/>
      </rPr>
      <t>20899</t>
    </r>
  </si>
  <si>
    <r>
      <t> </t>
    </r>
    <r>
      <rPr>
        <sz val="11"/>
        <rFont val="方正仿宋_GBK"/>
        <charset val="134"/>
      </rPr>
      <t>其他社会保障和就业支出</t>
    </r>
  </si>
  <si>
    <r>
      <t>  </t>
    </r>
    <r>
      <rPr>
        <sz val="11"/>
        <rFont val="方正仿宋_GBK"/>
        <charset val="134"/>
      </rPr>
      <t>2089999</t>
    </r>
  </si>
  <si>
    <r>
      <t>  </t>
    </r>
    <r>
      <rPr>
        <sz val="11"/>
        <rFont val="方正仿宋_GBK"/>
        <charset val="134"/>
      </rPr>
      <t>其他社会保障和就业支出</t>
    </r>
  </si>
  <si>
    <r>
      <t> </t>
    </r>
    <r>
      <rPr>
        <sz val="11"/>
        <rFont val="方正仿宋_GBK"/>
        <charset val="134"/>
      </rPr>
      <t>21011</t>
    </r>
  </si>
  <si>
    <r>
      <t> </t>
    </r>
    <r>
      <rPr>
        <sz val="11"/>
        <rFont val="方正仿宋_GBK"/>
        <charset val="134"/>
      </rPr>
      <t>行政事业单位医疗</t>
    </r>
  </si>
  <si>
    <r>
      <t>  </t>
    </r>
    <r>
      <rPr>
        <sz val="11"/>
        <rFont val="方正仿宋_GBK"/>
        <charset val="134"/>
      </rPr>
      <t>2101101</t>
    </r>
  </si>
  <si>
    <r>
      <t>  </t>
    </r>
    <r>
      <rPr>
        <sz val="11"/>
        <rFont val="方正仿宋_GBK"/>
        <charset val="134"/>
      </rPr>
      <t>行政单位医疗</t>
    </r>
  </si>
  <si>
    <r>
      <t>  </t>
    </r>
    <r>
      <rPr>
        <sz val="11"/>
        <rFont val="方正仿宋_GBK"/>
        <charset val="134"/>
      </rPr>
      <t>2101102</t>
    </r>
  </si>
  <si>
    <r>
      <t>  </t>
    </r>
    <r>
      <rPr>
        <sz val="11"/>
        <rFont val="方正仿宋_GBK"/>
        <charset val="134"/>
      </rPr>
      <t>事业单位医疗</t>
    </r>
  </si>
  <si>
    <r>
      <t> </t>
    </r>
    <r>
      <rPr>
        <sz val="11"/>
        <rFont val="方正仿宋_GBK"/>
        <charset val="134"/>
      </rPr>
      <t>22102</t>
    </r>
  </si>
  <si>
    <r>
      <t> </t>
    </r>
    <r>
      <rPr>
        <sz val="11"/>
        <rFont val="方正仿宋_GBK"/>
        <charset val="134"/>
      </rPr>
      <t>住房改革支出</t>
    </r>
  </si>
  <si>
    <r>
      <t>  </t>
    </r>
    <r>
      <rPr>
        <sz val="11"/>
        <rFont val="方正仿宋_GBK"/>
        <charset val="134"/>
      </rPr>
      <t>2210201</t>
    </r>
  </si>
  <si>
    <r>
      <t>  </t>
    </r>
    <r>
      <rPr>
        <sz val="11"/>
        <rFont val="方正仿宋_GBK"/>
        <charset val="134"/>
      </rPr>
      <t>住房公积金</t>
    </r>
  </si>
  <si>
    <t>表九</t>
  </si>
  <si>
    <t>重庆市沙坪坝区教育委员会政府采购预算明细表</t>
  </si>
  <si>
    <t>项目编号</t>
  </si>
  <si>
    <t>A</t>
  </si>
  <si>
    <t>货物</t>
  </si>
  <si>
    <t>C</t>
  </si>
  <si>
    <t>服务</t>
  </si>
  <si>
    <t>表十</t>
  </si>
  <si>
    <t>重庆市沙坪坝区教育委员会部门整体绩效目标表</t>
  </si>
  <si>
    <t>部门(单位)名称</t>
  </si>
  <si>
    <t>当年整体绩效目标</t>
  </si>
  <si>
    <t>2024年，区教委将继续在落实立德树人上下足功夫，坚持德智体美劳“五育并举”，促进学生全面发展。在深化教育改革上下足功夫，深入谋划《沙坪坝区教育“十四五”规划》《沙坪坝区教育现代化2035》。推进内部机构改革、“区管校聘”改革、普通高考综合改革、课程改革、办学模式改革等工作。在加强教育保障上下足功夫，力争公办园在园幼儿数占比达55%、普惠率达93%，保障联芳园区规划小学2024年9月建成并顺利开学。扩大优质资源覆盖面，推进优质教育资源共享。加强信息技术与课堂的深度融合，提高信息教育发展水平。创新丰富督导形式，提升教育督导水平。夯实校园三防建设，层层压实安全责任。在提升师德师能上下足功夫，大力弘扬尊师重教风尚，加强师德师风教育。优化选贤举能的选聘机制，拓宽教师来源渠道。创新教师培训机制，加强教师培训力度，做好名校名师名优工程，打造优秀教育人才梯队。</t>
  </si>
  <si>
    <t>绩效指标</t>
  </si>
  <si>
    <t>指标名称</t>
  </si>
  <si>
    <t>指标性质</t>
  </si>
  <si>
    <t>指标值</t>
  </si>
  <si>
    <t>计量单位</t>
  </si>
  <si>
    <t>指标权重(%)</t>
  </si>
  <si>
    <t>是否核心</t>
  </si>
  <si>
    <t>设备验收合格率</t>
  </si>
  <si>
    <t>≥</t>
  </si>
  <si>
    <t>%</t>
  </si>
  <si>
    <t>是</t>
  </si>
  <si>
    <t>爱心午餐补助标准</t>
  </si>
  <si>
    <t>＝</t>
  </si>
  <si>
    <t>1200</t>
  </si>
  <si>
    <t>元/人年</t>
  </si>
  <si>
    <t>租用面积</t>
  </si>
  <si>
    <t>平方米</t>
  </si>
  <si>
    <t>项目指标到位率</t>
  </si>
  <si>
    <t>100</t>
  </si>
  <si>
    <t>资助政策知晓率</t>
  </si>
  <si>
    <t>受助学生满意度</t>
  </si>
  <si>
    <t>95</t>
  </si>
  <si>
    <t>普惠性学前教育覆盖率</t>
  </si>
  <si>
    <t>学前三年毛入园率</t>
  </si>
  <si>
    <t>民办中职生均标准（农艺舞蹈类）</t>
  </si>
  <si>
    <t>800</t>
  </si>
  <si>
    <t>民办中职生均标准（其他）</t>
  </si>
  <si>
    <t>600</t>
  </si>
  <si>
    <t>表十一</t>
  </si>
  <si>
    <t>部门专项绩效目标申报表</t>
  </si>
  <si>
    <t>编制单位：重庆市沙坪坝区教育委员会</t>
  </si>
  <si>
    <t>专项资金名称</t>
  </si>
  <si>
    <t>临聘人员-校园安保人员</t>
  </si>
  <si>
    <t>业务主管部门</t>
  </si>
  <si>
    <t>沙区教委</t>
  </si>
  <si>
    <r>
      <rPr>
        <sz val="10"/>
        <color rgb="FF000000"/>
        <rFont val="宋体"/>
        <charset val="134"/>
      </rPr>
      <t>2024</t>
    </r>
    <r>
      <rPr>
        <sz val="10"/>
        <color rgb="FF000000"/>
        <rFont val="方正仿宋_GBK"/>
        <charset val="134"/>
      </rPr>
      <t>年预算</t>
    </r>
  </si>
  <si>
    <t>区级支出</t>
  </si>
  <si>
    <t>补助街镇</t>
  </si>
  <si>
    <t>项目概况</t>
  </si>
  <si>
    <t>为确保校园安保队伍稳定，保障校园安全，按照重庆市人民政府办公厅《关于进一步加强中小学幼儿园安全工作的通知》（渝府办发〔2018〕160号）中对校园人防建设的要求，区教委通过购买服务的方式，为委属公办校及民办校聘请专业保安人员1079人，所需经费约4012万元。</t>
  </si>
  <si>
    <t>立项依据</t>
  </si>
  <si>
    <t>重庆市人民政府办公厅《关于进一步加强中小学幼儿园安全工作的通知》（渝府办发〔2018〕160号）
（市政府对区政府的工作考核，市教委对各区县校园安全4个100%建设进行打分）</t>
  </si>
  <si>
    <t>当年绩效目标</t>
  </si>
  <si>
    <t>按月按时发放796名公办校保安工资及283名民办校保安财政补贴，夯实校园安保人防力量，维护校园安全。</t>
  </si>
  <si>
    <t>指标</t>
  </si>
  <si>
    <t>指标权重</t>
  </si>
  <si>
    <t>配备校园保安</t>
  </si>
  <si>
    <t>人</t>
  </si>
  <si>
    <t>工作完成及时率</t>
  </si>
  <si>
    <t>保障学校业务正常开展</t>
  </si>
  <si>
    <t>无</t>
  </si>
  <si>
    <t>定性</t>
  </si>
  <si>
    <t>优</t>
  </si>
  <si>
    <t>单位人员满意度</t>
  </si>
  <si>
    <t>政策性人员-公参民人员</t>
  </si>
  <si>
    <t>解决树人中学八中编制人员经费，以及4所“民转公”学校聘用人员待遇。</t>
  </si>
  <si>
    <t>区政府领导批示《关于确定沙坪坝区“民转公”学校过渡期后教职工待遇标准的请示》</t>
  </si>
  <si>
    <t>持续做好教师队伍安全稳定工作，不断提升教师幸福感、荣誉感、归属感。</t>
  </si>
  <si>
    <t>“公参民学校”治理个数</t>
  </si>
  <si>
    <t>所</t>
  </si>
  <si>
    <t>“公参民学校”治理工资及社保</t>
  </si>
  <si>
    <t>万元</t>
  </si>
  <si>
    <t>及时兑现率</t>
  </si>
  <si>
    <t>安全稳定</t>
  </si>
  <si>
    <t>良</t>
  </si>
  <si>
    <t>政策性人员-遗属</t>
  </si>
  <si>
    <t>解决73名困难遗属生活补助。</t>
  </si>
  <si>
    <t>《重庆市人力资源和社会保障局重庆市财政局关于完善机关事业单位工作人员遗属生活困难补助政策的通知》渝人社发〔2018〕238号</t>
  </si>
  <si>
    <t>持续做好73名困难遗属生活补助兑现工作。</t>
  </si>
  <si>
    <t>困难遗属人数</t>
  </si>
  <si>
    <t>遗属生活困难补助</t>
  </si>
  <si>
    <t>政策性人员-民办养老</t>
  </si>
  <si>
    <t>为符合市教委、市财政、市人社《关于原民办教师养老和医疗补助的通知》（渝教人〔2013〕13号）要求的为在我区参保的原民办教师发放原民办教师养老保险和医疗补贴。</t>
  </si>
  <si>
    <t>《关于原民办教师养老和医疗补助的通知》（渝教人〔2013〕13号）</t>
  </si>
  <si>
    <t>为符合市教委、市财政、市人社《关于原民办教师养老和医疗补助的通知》（渝教人〔2013〕13号）要求的原民办教师按时、足额发放养老保险和医疗补贴。</t>
  </si>
  <si>
    <t>受益人数</t>
  </si>
  <si>
    <t>保障教育教学工作正常开展</t>
  </si>
  <si>
    <t>群众满意度</t>
  </si>
  <si>
    <t>一般性项目</t>
  </si>
  <si>
    <t>用于维持机关、直属共计6家单位的日常办公运转。</t>
  </si>
  <si>
    <t>根据2024年预算编制口径，并结合2023年实际支出数测算。</t>
  </si>
  <si>
    <t>维持6家单位2024年的正常办公开支。</t>
  </si>
  <si>
    <t>受益单位数量</t>
  </si>
  <si>
    <t>=</t>
  </si>
  <si>
    <t>维持单位正常运转，保障工作如期开展</t>
  </si>
  <si>
    <t>基本保障</t>
  </si>
  <si>
    <t>服务对象满意度</t>
  </si>
  <si>
    <t>行政办公租房</t>
  </si>
  <si>
    <t>为保障实验幼儿园阳光水城分园正常教育教学需要，需租用教育用房。</t>
  </si>
  <si>
    <t>区级部门〔2022〕539号领导批示和相关租房申请批准文件</t>
  </si>
  <si>
    <t>按计划实施，保障学校学生正常教育教学使用，</t>
  </si>
  <si>
    <t>项目期限</t>
  </si>
  <si>
    <t>年</t>
  </si>
  <si>
    <t>≦</t>
  </si>
  <si>
    <t>满足学校正常教育教学需要</t>
  </si>
  <si>
    <t>有效保障</t>
  </si>
  <si>
    <t>学前教育发展专项</t>
  </si>
  <si>
    <t>落实党的二十大精神强化学前教育普惠发展</t>
  </si>
  <si>
    <r>
      <rPr>
        <sz val="10"/>
        <color rgb="FF000000"/>
        <rFont val="方正仿宋_GBK"/>
        <charset val="134"/>
      </rPr>
      <t>1.《重庆市人民政府办公厅关于印发重庆市城镇小区配套幼儿园治理工作实施方案的通知》（渝府办发〔2019〕39号）；
2.《教育部、国家发改委、财政部关于实施新时代基础教育扩优提质行动计划的意见》（教基﹝2023﹞4号）；
3.《“十四五”学前教育发展提升行动计划》教基〔2021〕8号
4.《重庆市教育委员会重庆市卫生局  重庆市物价局关于印发重庆市幼儿园等级标准的通知》（渝教基〔2010〕1号）
5.《国务院教育督导委员会办公室关于县域学前教育普及普惠督导评估有关事项的通知》（国教督办函〔2020〕27号）；
6.《教育部关于印发幼儿园保育教育质量评估指南》的通知（教基〔2022〕1号）；
7.《重庆市教育委员会</t>
    </r>
    <r>
      <rPr>
        <sz val="10"/>
        <color rgb="FF000000"/>
        <rFont val="Arial"/>
        <charset val="134"/>
      </rPr>
      <t> </t>
    </r>
    <r>
      <rPr>
        <sz val="10"/>
        <color rgb="FF000000"/>
        <rFont val="方正仿宋_GBK"/>
        <charset val="134"/>
      </rPr>
      <t xml:space="preserve"> 重庆市财政局关于印发重庆市普惠性民办幼儿园管理办法的通知》（渝教发〔2020〕14号）。</t>
    </r>
  </si>
  <si>
    <t>1.支付民办普惠性幼儿园及其他公办性质幼儿园生均公用经费；
2.完成民办幼儿园持证率及园龄奖补；
3.开展民办幼儿园星级评估工作根据评星等级完成质量奖补。</t>
  </si>
  <si>
    <t>民办幼儿园质量奖补数</t>
  </si>
  <si>
    <t>园龄奖补数</t>
  </si>
  <si>
    <t>民办幼儿园持证率</t>
  </si>
  <si>
    <t>社会满意度</t>
  </si>
  <si>
    <t>家具类等辅助教学设施设备（非教学仪器及电教多媒类）</t>
  </si>
  <si>
    <t>为部分符合实施条件的学校学生教室安装空调。</t>
  </si>
  <si>
    <t>国务院关于统筹推进县域内城乡义务教育一体化改革发展的若干意见（国发〔2016〕40号）、重庆市教育委员会印发《重庆市义务教育学校教学设备基本配备标准》渝教基〔2013〕49号</t>
  </si>
  <si>
    <t>新建（森林实验圣泉小学）、改扩建学校（树人小学体育馆分部、西藏中学新综合楼、凤鸣山中学新食堂）家具类等辅助教学设施设备全部配备到位，并为部分设施设备老旧学校（上桥南开小学、71中、64中等）更换部分教学设施设备。</t>
  </si>
  <si>
    <t>采购设施设备套数</t>
  </si>
  <si>
    <t>套</t>
  </si>
  <si>
    <t>受益学校所数</t>
  </si>
  <si>
    <t>政府采购率</t>
  </si>
  <si>
    <t>师生满意度</t>
  </si>
  <si>
    <t>信息技术专项</t>
  </si>
  <si>
    <t>信息化专项是为沙坪坝区教育系统公办中小学校信息化建设申请的专项费用，主要用于保障我区教育城域网运行正常以及信息化设备配备（包括网络建设、监控系统、广播系统、防盗报警系统、灯光音响系统等基础信息化设备设施）；按教育部相关要求开展智慧校园试点工作；做好青少年机器人竞赛相关活动等。</t>
  </si>
  <si>
    <t>1.渝教基〔2013〕11号《重庆市教育委员会关于印发区县教育城域网建设标准和普通中小学“数字校园”建设标准的通知》
2.重庆市区县教育城域网建设标准
3.渝教科函〔2023〕25号关于开展第六批智慧校园建设示范学校遴选工作的通知</t>
  </si>
  <si>
    <t>1.确保教育城域网正常稳定运行，教育系统教学资源得以共享。
2.为沙坪坝区森林圣泉小学校、重庆西藏中学校改扩建配套信息化设备，包括网络、广播、监控、防盗报警系统等弱电系统建设，配备班班通系统、计算机教室、办公设备、灯光音响系统等；
3.为重庆市第七中学校等23所学校新增143套“班班通”多媒体教学设备；为重庆市第七中学校等24所学校改造347套“班班通”多媒体教学设备；
4.为重庆市第三十二中学高中部等11所学校实施信息化建设及改造：
5.为重庆市第七中学校等14所学校新建或改造共15间计算机教室；
6.为沙坪坝区山洞小学等11所学校进行灯光音响改造和录播教室建设；
7.智慧校园及相关试点建设项目： 
8.为我区中小学校参加重庆市青少年机器人竞赛、全国中小学信息素养提升实践活动、全国青少年无人机竞赛等活动配备和更新竞赛器材；继续做好全区中小学科技节系列活动；继续做好全区教师信息化竞赛。</t>
  </si>
  <si>
    <t>设备购置数量</t>
  </si>
  <si>
    <t>项</t>
  </si>
  <si>
    <t>设备购置成本</t>
  </si>
  <si>
    <t>≤</t>
  </si>
  <si>
    <t>设备质量合格率</t>
  </si>
  <si>
    <t>设备利用率</t>
  </si>
  <si>
    <t>教仪图书专项</t>
  </si>
  <si>
    <t>教育图书专项是用于沙坪坝区教育系统公办中小学校实验室功能室建设的专项费用，主要用于保障我区中小学开展实验教学、科技教育、劳技教育、书法教育与图书阅读相关设施设备装备与更新。</t>
  </si>
  <si>
    <t xml:space="preserve">1.《重庆市级义务教育学校教学仪器设备配备标准》（渝教基〔2013〕49号）
2.《关于进一步加强义务教育学校六大功能室建设的实施意见》（渝教基〔2011〕66号）
3.《关于中小学开展书法教育的意见》（教基二〔2011〕4号）
4.教育部《信息技术课程标准》
4.《教育部关于印发中小学图书馆（室）规程》（教基〔2018〕5号）
5.《教育文化部国家新闻出版广电总局关于加强新时期中小学图书馆建设与应用工作的意见》（教基一〔2015〕2号）
6.《关于进一步加强中小学图书馆（室）建设与应用工作的通知》（渝教基发〔2016〕61号） </t>
  </si>
  <si>
    <t>食堂及音体美卫心理功能室标准化建设</t>
  </si>
  <si>
    <t>2024年森林实验圣泉小学为新建学校，需要配备食堂、音体美卫心理功能室和直饮水机；凤鸣山中学新建食堂，需要配备食堂设备；西藏中学有一栋教学楼属于改扩建项目，需要配备直饮水机；根据实地检查学校，结合食堂设备的报废年限情况和学校人数增加情况，共有28所学校有设备的更换和增配需求。</t>
  </si>
  <si>
    <t xml:space="preserve">1《餐饮服务许可审查规范》（国食药监食2010)236号）
2.《教育部办公厅关于印发〈中小学心理辅导室建设指南〉的通知》（教基一厅函〔2015〕36号
3.《教育部关于发布〈小学音乐教学器材配备标准〉等四个教育行业标准的通知》（教体艺[2016]2号）；
4.《教育部关于发布〈小学体育器材设施配备标准〉〈初中体育器材设施配备标准〉的通知》（教体艺[2016]4号）.
5.《重庆市教育委员会关于印发《重庆市义务教育学校教学仪器设备配备标准（试行）》的通知》（渝教基〔2013〕49号）
6.《生活饮用水卫生标准》（GB 5749-2022） </t>
  </si>
  <si>
    <t>保证2所新（改）建学校的食堂、音体美卫心理功能室和直饮水机等全部到位，28所老旧学校缺少的和需更换的设备全部到位。</t>
  </si>
  <si>
    <t>受益学校数</t>
  </si>
  <si>
    <t>个</t>
  </si>
  <si>
    <t>验收合格率</t>
  </si>
  <si>
    <t>新建学校食堂和功能室利用率</t>
  </si>
  <si>
    <t>采购物品及时率</t>
  </si>
  <si>
    <t>使用人员满意度</t>
  </si>
  <si>
    <t>国家教育考试办考教务区级配套</t>
  </si>
  <si>
    <t>承办国家教育性考试，高考、自考、成考、教师资格笔试、面试考试、学业水平考试、研究生考试、中考等。</t>
  </si>
  <si>
    <t>1.市教委、市财政局、市人社局联合下发的《关于加强国家教育考试队伍建设的通知》（渝教人〔2015〕6号）；
2.《关于规范考试考务费发放工作的通知》(2021)81号
3.《重庆市教育委员会关于印发普通高中学业水平考试实施方案的通知》
4.教育部印发《2021年全国硕士研究生招生工作管理规定》</t>
  </si>
  <si>
    <t>完成全年13次国家教育性考试承办工作、实现公平公正办考目标。</t>
  </si>
  <si>
    <t>考生数量</t>
  </si>
  <si>
    <t>人次</t>
  </si>
  <si>
    <t>经费支付及时率</t>
  </si>
  <si>
    <t>考点满意度</t>
  </si>
  <si>
    <t>办考次数</t>
  </si>
  <si>
    <t>中职教育学生资助</t>
  </si>
  <si>
    <t>为符合条件的中等职业学校学生免学费、国家助学金和免住宿费资助区县配套</t>
  </si>
  <si>
    <t>重庆市教委关于重申基础教育和中等职业学校国家资助有关政策的通知（渝教材函（2017)29号）</t>
  </si>
  <si>
    <t>全面及时落实学生资助政策，做好精准资助，做到应助尽助，实现资助育人。</t>
  </si>
  <si>
    <t>96</t>
  </si>
  <si>
    <t>99</t>
  </si>
  <si>
    <t>中职享受资助人数</t>
  </si>
  <si>
    <t>29558</t>
  </si>
  <si>
    <t>中职免学费标准</t>
  </si>
  <si>
    <t>2000</t>
  </si>
  <si>
    <t>中职学校生均公用经费</t>
  </si>
  <si>
    <t>家庭经济困难学生生活补助</t>
  </si>
  <si>
    <t>为符合条件的基础教育家庭经济困难学生资助区县配套</t>
  </si>
  <si>
    <t>初中寄宿生生活补助标准</t>
  </si>
  <si>
    <t>1250</t>
  </si>
  <si>
    <t>初中享受寄宿生生活补助人数</t>
  </si>
  <si>
    <t>559</t>
  </si>
  <si>
    <t>普通高中学生资助</t>
  </si>
  <si>
    <t>高中享受资助人数</t>
  </si>
  <si>
    <t>2584</t>
  </si>
  <si>
    <t>高中资助标准</t>
  </si>
  <si>
    <t>学前教育幼儿资助</t>
  </si>
  <si>
    <t>为符合条件的学前幼儿资助区县配套</t>
  </si>
  <si>
    <t>惠及普惠民办园幼儿人数</t>
  </si>
  <si>
    <t>15189</t>
  </si>
  <si>
    <t>学前享受资助人数</t>
  </si>
  <si>
    <t>583</t>
  </si>
  <si>
    <t>学前资助标准</t>
  </si>
  <si>
    <t>10000</t>
  </si>
  <si>
    <t>法律顾问费</t>
  </si>
  <si>
    <t>提高依法治教水平，提供专项非诉讼法律服务或者诉讼服务。</t>
  </si>
  <si>
    <t>《重庆市沙坪坝区司法局关于做好2022年法律顾问考核及2023年选任工作的通知》</t>
  </si>
  <si>
    <t>每月按教委机关产生的文件、合同（协议）数量送审。推进教育系统干部职工、师生法治宣传教育，提升依法治校能力水平。行政机关主要负责人应诉率100%。</t>
  </si>
  <si>
    <t>90</t>
  </si>
  <si>
    <t>推进教育系统干部职工、师生法治教育，提升依法治校能力水平</t>
  </si>
  <si>
    <t>法治教育宣传活动知晓率</t>
  </si>
  <si>
    <t>法律顾问服务满意度</t>
  </si>
  <si>
    <t>干部保健</t>
  </si>
  <si>
    <t>解决离退休干部名健康体检经费</t>
  </si>
  <si>
    <t>十二届区委常委会第117次会议（沙委办纪（2020）5号）</t>
  </si>
  <si>
    <t>加强老干部思想政治建设，引导他们增强“四个意识”，始终与党中央保持高度一致，确保老干部队伍风清气正。</t>
  </si>
  <si>
    <t>补助离退休人数</t>
  </si>
  <si>
    <t>人数</t>
  </si>
  <si>
    <t>151</t>
  </si>
  <si>
    <t>离退休人员体检次数</t>
  </si>
  <si>
    <t>次/年</t>
  </si>
  <si>
    <t>1</t>
  </si>
  <si>
    <t>离退休人员满意度</t>
  </si>
  <si>
    <t>离退休人员身体健康检测覆盖率</t>
  </si>
  <si>
    <t>老干部慰问及服务费</t>
  </si>
  <si>
    <t>为健全和落实老干部走访慰问制度，我机关在重要纪念日、重大庆典和传统节日期间集中走访慰问离退休干部，在离退休干部生病住院、家庭出现重大变故时及时关心看望，保障离退休老干部生活质量，提高老干部对教委工作的支持度和凝聚力。</t>
  </si>
  <si>
    <t>沙委办发【2017】9号、渝委办法【2016】44号</t>
  </si>
  <si>
    <t>为健全和落实老干部走访慰问制度，我委在重要纪念日、重大庆典和传统节日期间要集中走访慰问离退休干部，在离退休干部生病住院、家庭出现重大变故时及时关心看望，保障离退休老干部生活质量，提高凝聚力和支持度。</t>
  </si>
  <si>
    <t>退休活动开展次数</t>
  </si>
  <si>
    <t>场次</t>
  </si>
  <si>
    <t>退休老干部满意度</t>
  </si>
  <si>
    <t>慰问老干部人数</t>
  </si>
  <si>
    <t>87</t>
  </si>
  <si>
    <t>提升退休老干部生活质量</t>
  </si>
  <si>
    <t>有所保障</t>
  </si>
  <si>
    <t>农村义务教育学生营养改善计划</t>
  </si>
  <si>
    <t>为符合条件的义务教育阶段学生提供爱心午餐，改善学生营养。</t>
  </si>
  <si>
    <t>关于进一步做好农村义务教育学生营养改善计划有关工作的通知（（渝财教（2021)128号）</t>
  </si>
  <si>
    <t>全面及时落实义务教育学生营养改善资助政策，做好精准资助，做到应助尽助，巩固营养改善成果。</t>
  </si>
  <si>
    <t>受益学校满意度</t>
  </si>
  <si>
    <t>资助学生标准</t>
  </si>
  <si>
    <t>资助义教学生爱心午餐，促进保学就学</t>
  </si>
  <si>
    <t>2024年中小学及幼儿园基本建设专项</t>
  </si>
  <si>
    <t>本项目主要包含以下板块内容：
1.2024年全区中小学及公办幼儿园维修及抢险项目
2.2023年及以前年度已实施完成的维修项目尾款支付
3.2024年全区部分公办中小学及幼儿园校舍安全鉴定费用
4.2023年及以前已实施并完工的重点建设项目，需在2024年支付尾款（7个）</t>
  </si>
  <si>
    <t>1.国办发〔2013〕103号-国务院办公厅转发教育部等部门关于建立中小学校舍安全保障长效机制意见的通知
2.已实施项目，根据进度需支付工程尾款。</t>
  </si>
  <si>
    <t>1.完成部分公办中小学及幼儿园排危抢险
2.逐年支付部分工程项目尾款。</t>
  </si>
  <si>
    <t>完成抢险排危数量</t>
  </si>
  <si>
    <t>处</t>
  </si>
  <si>
    <t>＞</t>
  </si>
  <si>
    <t>保障校舍安全，维持正常运转</t>
  </si>
  <si>
    <t>服务学校数量</t>
  </si>
  <si>
    <t>支付尾款数量</t>
  </si>
  <si>
    <t>保民生生均公用经费</t>
  </si>
  <si>
    <t>全区义务教育小学、初中学生生均公用经费以及义务教育阶段特殊教育学校和随班就读残疾学生生均公用经费</t>
  </si>
  <si>
    <t>渝财教【2023】38号、沙财政发〔2023〕147号</t>
  </si>
  <si>
    <t>及时、足额拨付生均公用经费，维持学校正常运转，保障教育教学正常开展。</t>
  </si>
  <si>
    <t>特殊教育学生公用经费标准</t>
  </si>
  <si>
    <t>元/人.年</t>
  </si>
  <si>
    <t>重庆一中促进高中教育发展</t>
  </si>
  <si>
    <t>1、高中教育发展保障人员经费及助学金；
2、维持学校正常运转；
3、采购必须设施设备；
4、维修维护校园校舍。</t>
  </si>
  <si>
    <t>1.《国务院办公厅关于新时代推进普通高中育人方式改革的指导意见》
2.《教育部关于积极推进高中阶段教育事业发展的若干意见》
3.重笃会审发[2021]第174号
4.《教育部关于加强新时代教育科学研究工作的意见》（教政法[2019]16号 ）
5.《教育部关于加强和改进新时代基础教育教研工作的意见》（教基[2019]14号）
6.《城市普通中小学校校舍建设标准》、《重庆市绿色校园建设实施方案》、《重庆市教育委员会关于加快安装空调等防暑降温设施切实改善师生员工教学生活工作条件的通知》、《国务院办公厅关于全面加强和改进学校美育工作的意见》（国办发[2015]71号）</t>
  </si>
  <si>
    <t>更换部门老旧无法继续使用的设施设备，维修维护破旧教学楼校舍等，维持学校正常运转。</t>
  </si>
  <si>
    <t>保障教师队伍待遇</t>
  </si>
  <si>
    <t>10</t>
  </si>
  <si>
    <t>收益师生人数</t>
  </si>
  <si>
    <t>发放及时度</t>
  </si>
  <si>
    <t>98</t>
  </si>
  <si>
    <t>教师队伍满意度</t>
  </si>
  <si>
    <t>南开中学促进高中教育发展专项</t>
  </si>
  <si>
    <t>重庆市南开中学校促进高中教育发展专项经费，是保障学校临聘人员类公用经费缺口和日常运转类公用经费缺口的必要项目，是保障高考标准化考场建设，保障高考顺利进行的必要保证，也是维护学校正常教育教学，保障学生享受优质教育资源，促进高中教育教学发展的内在要求。</t>
  </si>
  <si>
    <t>1.《国务院办公厅关于新时代推进普通高中育人方式改革的指导意见》
2.《教育部关于积极推进高中阶段教育事业发展的若干意见》
3、渝委办法【2016】44号 （摘抄：各单位要按规定落实退休干部生病住院慰问、健康体检、健康休养、节日慰问等工作。）
4、沙委办纪（2020）5号（摘抄:全区离退休干部健康体检一年一次，厅级离退休干部标准为每人每年2500元，处级离退休干部标准为每人每年1500元，科级及以下标准为每人每年1200元。）
5、《重庆市市级机关培训费管理办法》（渝财行〔2017〕49号）摘抄：讲课费（税后）执行以下标准：副高级技术职称专业人员每学时最高不超过500元，正高级技术职称专业人员每学时最高不超过1000元，院士、全国知名专家每学时一般不超过1500元。讲课费按实际发生的学时计算，每半天最多按4学时计算，其他人员讲课费参照上述标准执行
6、《城市普通中小学校校舍建设标准》、《重庆市绿色校园建设实施方案》、《重庆市教育委员会关于加快安装空调等防暑降温设施切实改善师生员工教学生活工作条件的通知》
7、《重庆市沙坪坝区政府投资项目管理实施细则（试行）》教育部《教育信息化2.0行动计划》、教育部中小学数字校园建设规范（2018年4月颁布）、渝教基【2013】11号《重庆市教育委员会关于印发区县教育城域网建设标准和普通中小学“数字校园”建设标准的通知》（附重庆市中小学“数字校园”建设标准）、渝教技装【2013】28号《重庆市教育信息技术与装备中心关于中小学录播系统建设意见的通知》、市教委《智慧校园建设基本指南》、渝教办函〔2020〕139号关于开展第三批智慧校园建设示范学校遴选工作的通知、渝教科发〔2016〕11号重庆市教委关于开展教育部教育信息化试点验收工作的通知
8、《消防给水及消火栓系统技术规范》8.3.5
9、《关于推进教育新型基础设施建设构建高质量教育支撑体系的指导意见》、《中小学图书馆（室）规程》、《重庆市青少年学生读书行动实施方案》</t>
  </si>
  <si>
    <t>保质保量按时完成项目内容，高质量高效率完成教育教学工作、提高社会满意度，促进高中教育教学发展。</t>
  </si>
  <si>
    <t>项目按计划完成率</t>
  </si>
  <si>
    <t>受益师生人数</t>
  </si>
  <si>
    <t>3200</t>
  </si>
  <si>
    <t>渝财教〔2023〕182号-关于提前下达2024年城乡义务教育补助经费预算的通知</t>
  </si>
  <si>
    <t>城乡义务教育中央市级专项，用于义务教育阶段学校公用经费、家庭困难学生资助、校舍维修方面。</t>
  </si>
  <si>
    <t>渝财教〔2023〕182号</t>
  </si>
  <si>
    <t>及时足额划转中央市级专项资金，并严格按照管理办法执行预算。</t>
  </si>
  <si>
    <t>初中寄宿生困难补助</t>
  </si>
  <si>
    <t>维持义务教育学校最基本运转，保障学校正常教育教学。</t>
  </si>
  <si>
    <t>渝财教〔2023〕180号-关于提前下达2024年普通高中学生资助补助经费预算的通知</t>
  </si>
  <si>
    <t>普通高中学生资助中央市级专项，对符合条件的高中学生应助尽助。</t>
  </si>
  <si>
    <t>渝财教〔2023〕180号</t>
  </si>
  <si>
    <t>及时足额划转资助资金，并严格按照资助管理办法执行预算。</t>
  </si>
  <si>
    <t>资助学生满意度</t>
  </si>
  <si>
    <t>国家助学金资助标准</t>
  </si>
  <si>
    <t>2200</t>
  </si>
  <si>
    <t>对困难学生应助尽助，保障学生平等入学。</t>
  </si>
  <si>
    <t>渝财教〔2023〕181号-关于提前下达2024年基础教育示范引领提升项目资金的通知</t>
  </si>
  <si>
    <t>基础教育示范引领提升中央市级专项，发挥优质学校示范引领辐射作用，带动区域学校全面均衡发展。</t>
  </si>
  <si>
    <t>渝财教〔2023〕181号</t>
  </si>
  <si>
    <t>受益学校数量</t>
  </si>
  <si>
    <t>3</t>
  </si>
  <si>
    <t>发挥示范引领辐射作用，带动区域学校全面均衡发展</t>
  </si>
  <si>
    <t>有所提升</t>
  </si>
  <si>
    <t>渝财教〔2023〕145号-关于提前下达2024年普通高中学校改善办学条件资金预算的通知</t>
  </si>
  <si>
    <t>普通高中改善办学条件中央市级专项，提升软硬件实力，促进高中教育优质发展。</t>
  </si>
  <si>
    <t>渝财教〔2023〕145号</t>
  </si>
  <si>
    <t>8</t>
  </si>
  <si>
    <t>改善普通高中办学条件，促进高中教育优质发展</t>
  </si>
  <si>
    <t>有效改善</t>
  </si>
  <si>
    <t>渝财教〔2023〕161号-关于提前下达2024年中职教育质量提升资金预算的通知</t>
  </si>
  <si>
    <t>中职教育质量提升中央市级专项，提升软硬件实力，大力推进职业教育发展。</t>
  </si>
  <si>
    <t>渝财教〔2023〕161号</t>
  </si>
  <si>
    <t>改善中职学校办学条件，促进职业教育发展</t>
  </si>
  <si>
    <t>渝财教〔2023〕160号-关于提前下达2024年义务教育薄弱环节改善与能力提升资金预算的通知</t>
  </si>
  <si>
    <t>用于义务教育阶段薄弱环节的重点改造、能力提升、弥补短板等方面。</t>
  </si>
  <si>
    <t>渝财教〔2023〕160号</t>
  </si>
  <si>
    <t>项目验收合格率</t>
  </si>
  <si>
    <t>改善义教学校薄弱环节，促进教育优质均衡发展</t>
  </si>
  <si>
    <t>有所改善</t>
  </si>
  <si>
    <t>渝财行政〔2023〕146号-关于提前下达2024年市级少数民族发展资金预算的通知</t>
  </si>
  <si>
    <t>少数民族发展市级专项，用于加强少数民族学生交流，学科建设方面。</t>
  </si>
  <si>
    <t>渝财行政〔2023〕146号</t>
  </si>
  <si>
    <t>服务学校满意度</t>
  </si>
  <si>
    <t>加强少数民族学生交流，促进民族教育发展</t>
  </si>
  <si>
    <t>有所加强</t>
  </si>
  <si>
    <t>渝财教〔2023〕143号-关于提前下达2024年重庆西藏中学市级补助经费预算的通知</t>
  </si>
  <si>
    <t>用于西藏中学正常运转、学校发展、民族交流方面等工作。</t>
  </si>
  <si>
    <t>渝财教〔2023〕143号</t>
  </si>
  <si>
    <t>及时足额划转市级专项资金，并严格按照管理办法执行预算。</t>
  </si>
  <si>
    <t>帮扶民族学校，促进民族团结</t>
  </si>
  <si>
    <t>渝财教〔2023〕142号-关于提前下达2024年校园安保市级补助资金预算的通知</t>
  </si>
  <si>
    <t>用于校园保安工资及社保等，保障保安待遇，维持校园稳定。</t>
  </si>
  <si>
    <t>渝财教〔2023〕142号</t>
  </si>
  <si>
    <t>公办保安人数</t>
  </si>
  <si>
    <t>名</t>
  </si>
  <si>
    <t>796</t>
  </si>
  <si>
    <t>保障保安待遇，维持校园稳定</t>
  </si>
  <si>
    <t>渝财教〔2023〕144号-关于提前下达2024年学前教育发展资金预算的通知</t>
  </si>
  <si>
    <t>学前教育发展中央市级专项，用于学前幼儿资助、生均经费补助、扩大学前教育资源等方面。</t>
  </si>
  <si>
    <t>渝财教〔2023〕144号</t>
  </si>
  <si>
    <t>项目总投入</t>
  </si>
  <si>
    <t>2241</t>
  </si>
  <si>
    <t>扩大学前教育资源，促进学前教育发展</t>
  </si>
  <si>
    <t>渝财教〔2023〕155号-关于提前下达2024年普通高中生均公用经费市级补助经费预算的通知</t>
  </si>
  <si>
    <t>普通高中生均公用经费市级补助，用于维持高中学校正常运转，保障教育教学正常开展等方面。</t>
  </si>
  <si>
    <t>渝财教〔2023〕155号</t>
  </si>
  <si>
    <t>受益单位满意度</t>
  </si>
  <si>
    <t>生均补助市级标准</t>
  </si>
  <si>
    <t>1300</t>
  </si>
  <si>
    <t>维持高中学校正常运转，促进教育优先发展</t>
  </si>
  <si>
    <t>渝财教〔2023〕146号-关于提前下达2024年特殊教育补助资金预算的通知</t>
  </si>
  <si>
    <t>特殊教育中央市级专项，用于特殊资源教室建设、设施设备配备等方面。</t>
  </si>
  <si>
    <t>渝财教〔2023〕146号</t>
  </si>
  <si>
    <t>建设特殊教育资源教室，服务特殊教育学生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</si>
</sst>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73">
    <font>
      <sz val="11"/>
      <color indexed="8"/>
      <name val="宋体"/>
      <charset val="1"/>
      <scheme val="minor"/>
    </font>
    <font>
      <sz val="12"/>
      <color theme="1"/>
      <name val="宋体"/>
      <charset val="134"/>
      <scheme val="minor"/>
    </font>
    <font>
      <sz val="12"/>
      <color rgb="FF000000"/>
      <name val="等线"/>
      <charset val="134"/>
    </font>
    <font>
      <sz val="10"/>
      <color rgb="FF000000"/>
      <name val="方正楷体_GBK"/>
      <charset val="134"/>
    </font>
    <font>
      <sz val="16"/>
      <color rgb="FF000000"/>
      <name val="方正小标宋_GBK"/>
      <charset val="134"/>
    </font>
    <font>
      <sz val="10"/>
      <color rgb="FF000000"/>
      <name val="方正仿宋_GBK"/>
      <charset val="134"/>
    </font>
    <font>
      <sz val="10"/>
      <color rgb="FF000000"/>
      <name val="Times New Roman"/>
      <charset val="134"/>
    </font>
    <font>
      <sz val="10"/>
      <color rgb="FF000000"/>
      <name val="宋体"/>
      <charset val="134"/>
    </font>
    <font>
      <sz val="9"/>
      <name val="SimSun"/>
      <charset val="134"/>
    </font>
    <font>
      <sz val="17"/>
      <color rgb="FF000000"/>
      <name val="方正小标宋_GBK"/>
      <charset val="134"/>
    </font>
    <font>
      <b/>
      <sz val="12"/>
      <color rgb="FF000000"/>
      <name val="方正黑体_GBK"/>
      <charset val="134"/>
    </font>
    <font>
      <sz val="12"/>
      <color rgb="FF000000"/>
      <name val="方正仿宋_GBK"/>
      <charset val="134"/>
    </font>
    <font>
      <sz val="12"/>
      <color rgb="FF000000"/>
      <name val="方正大黑_GBK"/>
      <charset val="134"/>
    </font>
    <font>
      <sz val="9"/>
      <color rgb="FF000000"/>
      <name val="WenQuanYi Micro Hei"/>
      <charset val="134"/>
    </font>
    <font>
      <sz val="10"/>
      <color rgb="FF000000"/>
      <name val="方正黑体_GBK"/>
      <charset val="134"/>
    </font>
    <font>
      <b/>
      <sz val="10"/>
      <color rgb="FF000000"/>
      <name val="方正仿宋_GBK"/>
      <charset val="134"/>
    </font>
    <font>
      <b/>
      <sz val="10"/>
      <color rgb="FF000000"/>
      <name val="Times New Roman"/>
      <charset val="134"/>
    </font>
    <font>
      <sz val="12"/>
      <color rgb="FF000000"/>
      <name val="方正楷体_GBK"/>
      <charset val="134"/>
    </font>
    <font>
      <sz val="11"/>
      <name val="宋体"/>
      <charset val="1"/>
      <scheme val="minor"/>
    </font>
    <font>
      <sz val="10"/>
      <name val="方正楷体_GBK"/>
      <charset val="134"/>
    </font>
    <font>
      <sz val="14"/>
      <name val="方正小标宋_GBK"/>
      <charset val="134"/>
    </font>
    <font>
      <sz val="14"/>
      <name val="方正黑体_GBK"/>
      <charset val="134"/>
    </font>
    <font>
      <b/>
      <sz val="12"/>
      <name val="方正仿宋_GBK"/>
      <charset val="134"/>
    </font>
    <font>
      <b/>
      <sz val="11"/>
      <name val="Times New Roman"/>
      <charset val="134"/>
    </font>
    <font>
      <sz val="11"/>
      <name val="方正仿宋_GBK"/>
      <charset val="134"/>
    </font>
    <font>
      <sz val="11"/>
      <name val="Times New Roman"/>
      <charset val="134"/>
    </font>
    <font>
      <sz val="11"/>
      <name val="Arial"/>
      <charset val="134"/>
    </font>
    <font>
      <sz val="19"/>
      <name val="方正小标宋_GBK"/>
      <charset val="134"/>
    </font>
    <font>
      <sz val="9"/>
      <name val="方正黑体_GBK"/>
      <charset val="134"/>
    </font>
    <font>
      <b/>
      <sz val="9"/>
      <name val="方正仿宋_GBK"/>
      <charset val="134"/>
    </font>
    <font>
      <b/>
      <sz val="9"/>
      <name val="Times New Roman"/>
      <charset val="134"/>
    </font>
    <font>
      <sz val="9"/>
      <name val="方正仿宋_GBK"/>
      <charset val="134"/>
    </font>
    <font>
      <sz val="9"/>
      <name val="Times New Roman"/>
      <charset val="134"/>
    </font>
    <font>
      <sz val="9"/>
      <name val="Arial"/>
      <charset val="134"/>
    </font>
    <font>
      <sz val="15"/>
      <color rgb="FF000000"/>
      <name val="方正小标宋_GBK"/>
      <charset val="134"/>
    </font>
    <font>
      <sz val="11"/>
      <color rgb="FF000000"/>
      <name val="方正楷体_GBK"/>
      <charset val="134"/>
    </font>
    <font>
      <sz val="14"/>
      <color rgb="FF000000"/>
      <name val="方正黑体_GBK"/>
      <charset val="134"/>
    </font>
    <font>
      <b/>
      <sz val="12"/>
      <color rgb="FF000000"/>
      <name val="方正仿宋_GBK"/>
      <charset val="134"/>
    </font>
    <font>
      <b/>
      <sz val="12"/>
      <color rgb="FF000000"/>
      <name val="Times New Roman"/>
      <charset val="134"/>
    </font>
    <font>
      <sz val="9"/>
      <color rgb="FF000000"/>
      <name val="SimSun"/>
      <charset val="134"/>
    </font>
    <font>
      <sz val="12"/>
      <color rgb="FF000000"/>
      <name val="Times New Roman"/>
      <charset val="134"/>
    </font>
    <font>
      <sz val="14"/>
      <color rgb="FF000000"/>
      <name val="方正小标宋_GBK"/>
      <charset val="134"/>
    </font>
    <font>
      <sz val="12"/>
      <color rgb="FF000000"/>
      <name val="方正黑体_GBK"/>
      <charset val="134"/>
    </font>
    <font>
      <sz val="10"/>
      <name val="Times New Roman"/>
      <charset val="134"/>
    </font>
    <font>
      <sz val="12"/>
      <name val="方正黑体_GBK"/>
      <charset val="134"/>
    </font>
    <font>
      <b/>
      <sz val="10"/>
      <name val="方正仿宋_GBK"/>
      <charset val="134"/>
    </font>
    <font>
      <b/>
      <sz val="10"/>
      <name val="Times New Roman"/>
      <charset val="134"/>
    </font>
    <font>
      <sz val="10"/>
      <name val="方正仿宋_GBK"/>
      <charset val="134"/>
    </font>
    <font>
      <sz val="10"/>
      <name val="Arial"/>
      <charset val="134"/>
    </font>
    <font>
      <b/>
      <sz val="23"/>
      <color rgb="FF000000"/>
      <name val="方正小标宋_GBK"/>
      <charset val="134"/>
    </font>
    <font>
      <b/>
      <sz val="9"/>
      <color rgb="FF000000"/>
      <name val="SimSun"/>
      <charset val="134"/>
    </font>
    <font>
      <b/>
      <sz val="18"/>
      <color rgb="FF000000"/>
      <name val="方正黑体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2" fillId="0" borderId="0" applyFont="0" applyFill="0" applyBorder="0" applyAlignment="0" applyProtection="0">
      <alignment vertical="center"/>
    </xf>
    <xf numFmtId="44" fontId="52" fillId="0" borderId="0" applyFont="0" applyFill="0" applyBorder="0" applyAlignment="0" applyProtection="0">
      <alignment vertical="center"/>
    </xf>
    <xf numFmtId="9" fontId="52" fillId="0" borderId="0" applyFont="0" applyFill="0" applyBorder="0" applyAlignment="0" applyProtection="0">
      <alignment vertical="center"/>
    </xf>
    <xf numFmtId="41" fontId="52" fillId="0" borderId="0" applyFont="0" applyFill="0" applyBorder="0" applyAlignment="0" applyProtection="0">
      <alignment vertical="center"/>
    </xf>
    <xf numFmtId="42" fontId="52" fillId="0" borderId="0" applyFon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2" fillId="2" borderId="5" applyNumberFormat="0" applyFon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6" applyNumberFormat="0" applyFill="0" applyAlignment="0" applyProtection="0">
      <alignment vertical="center"/>
    </xf>
    <xf numFmtId="0" fontId="59" fillId="0" borderId="6" applyNumberFormat="0" applyFill="0" applyAlignment="0" applyProtection="0">
      <alignment vertical="center"/>
    </xf>
    <xf numFmtId="0" fontId="60" fillId="0" borderId="7" applyNumberFormat="0" applyFill="0" applyAlignment="0" applyProtection="0">
      <alignment vertical="center"/>
    </xf>
    <xf numFmtId="0" fontId="60" fillId="0" borderId="0" applyNumberFormat="0" applyFill="0" applyBorder="0" applyAlignment="0" applyProtection="0">
      <alignment vertical="center"/>
    </xf>
    <xf numFmtId="0" fontId="61" fillId="3" borderId="8" applyNumberFormat="0" applyAlignment="0" applyProtection="0">
      <alignment vertical="center"/>
    </xf>
    <xf numFmtId="0" fontId="62" fillId="4" borderId="9" applyNumberFormat="0" applyAlignment="0" applyProtection="0">
      <alignment vertical="center"/>
    </xf>
    <xf numFmtId="0" fontId="63" fillId="4" borderId="8" applyNumberFormat="0" applyAlignment="0" applyProtection="0">
      <alignment vertical="center"/>
    </xf>
    <xf numFmtId="0" fontId="64" fillId="5" borderId="10" applyNumberFormat="0" applyAlignment="0" applyProtection="0">
      <alignment vertical="center"/>
    </xf>
    <xf numFmtId="0" fontId="65" fillId="0" borderId="11" applyNumberFormat="0" applyFill="0" applyAlignment="0" applyProtection="0">
      <alignment vertical="center"/>
    </xf>
    <xf numFmtId="0" fontId="66" fillId="0" borderId="12" applyNumberFormat="0" applyFill="0" applyAlignment="0" applyProtection="0">
      <alignment vertical="center"/>
    </xf>
    <xf numFmtId="0" fontId="67" fillId="6" borderId="0" applyNumberFormat="0" applyBorder="0" applyAlignment="0" applyProtection="0">
      <alignment vertical="center"/>
    </xf>
    <xf numFmtId="0" fontId="68" fillId="7" borderId="0" applyNumberFormat="0" applyBorder="0" applyAlignment="0" applyProtection="0">
      <alignment vertical="center"/>
    </xf>
    <xf numFmtId="0" fontId="69" fillId="8" borderId="0" applyNumberFormat="0" applyBorder="0" applyAlignment="0" applyProtection="0">
      <alignment vertical="center"/>
    </xf>
    <xf numFmtId="0" fontId="70" fillId="9" borderId="0" applyNumberFormat="0" applyBorder="0" applyAlignment="0" applyProtection="0">
      <alignment vertical="center"/>
    </xf>
    <xf numFmtId="0" fontId="71" fillId="10" borderId="0" applyNumberFormat="0" applyBorder="0" applyAlignment="0" applyProtection="0">
      <alignment vertical="center"/>
    </xf>
    <xf numFmtId="0" fontId="71" fillId="11" borderId="0" applyNumberFormat="0" applyBorder="0" applyAlignment="0" applyProtection="0">
      <alignment vertical="center"/>
    </xf>
    <xf numFmtId="0" fontId="70" fillId="12" borderId="0" applyNumberFormat="0" applyBorder="0" applyAlignment="0" applyProtection="0">
      <alignment vertical="center"/>
    </xf>
    <xf numFmtId="0" fontId="70" fillId="13" borderId="0" applyNumberFormat="0" applyBorder="0" applyAlignment="0" applyProtection="0">
      <alignment vertical="center"/>
    </xf>
    <xf numFmtId="0" fontId="71" fillId="14" borderId="0" applyNumberFormat="0" applyBorder="0" applyAlignment="0" applyProtection="0">
      <alignment vertical="center"/>
    </xf>
    <xf numFmtId="0" fontId="71" fillId="15" borderId="0" applyNumberFormat="0" applyBorder="0" applyAlignment="0" applyProtection="0">
      <alignment vertical="center"/>
    </xf>
    <xf numFmtId="0" fontId="70" fillId="16" borderId="0" applyNumberFormat="0" applyBorder="0" applyAlignment="0" applyProtection="0">
      <alignment vertical="center"/>
    </xf>
    <xf numFmtId="0" fontId="70" fillId="17" borderId="0" applyNumberFormat="0" applyBorder="0" applyAlignment="0" applyProtection="0">
      <alignment vertical="center"/>
    </xf>
    <xf numFmtId="0" fontId="71" fillId="18" borderId="0" applyNumberFormat="0" applyBorder="0" applyAlignment="0" applyProtection="0">
      <alignment vertical="center"/>
    </xf>
    <xf numFmtId="0" fontId="71" fillId="19" borderId="0" applyNumberFormat="0" applyBorder="0" applyAlignment="0" applyProtection="0">
      <alignment vertical="center"/>
    </xf>
    <xf numFmtId="0" fontId="70" fillId="20" borderId="0" applyNumberFormat="0" applyBorder="0" applyAlignment="0" applyProtection="0">
      <alignment vertical="center"/>
    </xf>
    <xf numFmtId="0" fontId="70" fillId="21" borderId="0" applyNumberFormat="0" applyBorder="0" applyAlignment="0" applyProtection="0">
      <alignment vertical="center"/>
    </xf>
    <xf numFmtId="0" fontId="71" fillId="22" borderId="0" applyNumberFormat="0" applyBorder="0" applyAlignment="0" applyProtection="0">
      <alignment vertical="center"/>
    </xf>
    <xf numFmtId="0" fontId="71" fillId="23" borderId="0" applyNumberFormat="0" applyBorder="0" applyAlignment="0" applyProtection="0">
      <alignment vertical="center"/>
    </xf>
    <xf numFmtId="0" fontId="70" fillId="24" borderId="0" applyNumberFormat="0" applyBorder="0" applyAlignment="0" applyProtection="0">
      <alignment vertical="center"/>
    </xf>
    <xf numFmtId="0" fontId="70" fillId="25" borderId="0" applyNumberFormat="0" applyBorder="0" applyAlignment="0" applyProtection="0">
      <alignment vertical="center"/>
    </xf>
    <xf numFmtId="0" fontId="71" fillId="26" borderId="0" applyNumberFormat="0" applyBorder="0" applyAlignment="0" applyProtection="0">
      <alignment vertical="center"/>
    </xf>
    <xf numFmtId="0" fontId="71" fillId="27" borderId="0" applyNumberFormat="0" applyBorder="0" applyAlignment="0" applyProtection="0">
      <alignment vertical="center"/>
    </xf>
    <xf numFmtId="0" fontId="70" fillId="28" borderId="0" applyNumberFormat="0" applyBorder="0" applyAlignment="0" applyProtection="0">
      <alignment vertical="center"/>
    </xf>
    <xf numFmtId="0" fontId="70" fillId="29" borderId="0" applyNumberFormat="0" applyBorder="0" applyAlignment="0" applyProtection="0">
      <alignment vertical="center"/>
    </xf>
    <xf numFmtId="0" fontId="71" fillId="30" borderId="0" applyNumberFormat="0" applyBorder="0" applyAlignment="0" applyProtection="0">
      <alignment vertical="center"/>
    </xf>
    <xf numFmtId="0" fontId="71" fillId="31" borderId="0" applyNumberFormat="0" applyBorder="0" applyAlignment="0" applyProtection="0">
      <alignment vertical="center"/>
    </xf>
    <xf numFmtId="0" fontId="70" fillId="32" borderId="0" applyNumberFormat="0" applyBorder="0" applyAlignment="0" applyProtection="0">
      <alignment vertical="center"/>
    </xf>
  </cellStyleXfs>
  <cellXfs count="106">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2" fillId="0" borderId="0" xfId="0" applyFont="1" applyFill="1" applyAlignment="1">
      <alignment vertical="center" wrapText="1"/>
    </xf>
    <xf numFmtId="0" fontId="6" fillId="0" borderId="0" xfId="0" applyFont="1" applyFill="1" applyAlignment="1">
      <alignment vertical="center" wrapText="1"/>
    </xf>
    <xf numFmtId="0" fontId="5"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9" fontId="5" fillId="0" borderId="1" xfId="3" applyNumberFormat="1" applyFont="1" applyFill="1" applyBorder="1" applyAlignment="1" applyProtection="1">
      <alignment horizontal="center" vertical="center" wrapText="1"/>
    </xf>
    <xf numFmtId="9" fontId="5" fillId="0" borderId="1" xfId="3"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2" fillId="0" borderId="0" xfId="0" applyFont="1" applyFill="1" applyAlignment="1">
      <alignment horizontal="left" vertical="center"/>
    </xf>
    <xf numFmtId="0" fontId="5" fillId="0" borderId="0" xfId="0" applyFont="1" applyFill="1" applyAlignment="1">
      <alignment horizontal="right" vertical="center" wrapText="1"/>
    </xf>
    <xf numFmtId="9" fontId="5" fillId="0" borderId="1" xfId="0" applyNumberFormat="1"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8" fillId="0" borderId="0" xfId="0" applyFont="1" applyBorder="1" applyAlignment="1">
      <alignment vertical="center" wrapText="1"/>
    </xf>
    <xf numFmtId="0" fontId="3" fillId="0" borderId="0" xfId="0" applyFont="1" applyBorder="1" applyAlignment="1">
      <alignment vertical="center" wrapText="1"/>
    </xf>
    <xf numFmtId="0" fontId="9" fillId="0" borderId="0" xfId="0" applyFont="1" applyBorder="1" applyAlignment="1">
      <alignment horizontal="center" vertical="center" wrapText="1"/>
    </xf>
    <xf numFmtId="0" fontId="5" fillId="0" borderId="0" xfId="0" applyFont="1" applyBorder="1" applyAlignment="1">
      <alignment horizontal="righ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4" fontId="16" fillId="0" borderId="1" xfId="0" applyNumberFormat="1" applyFont="1" applyBorder="1" applyAlignment="1">
      <alignment horizontal="right" vertical="center"/>
    </xf>
    <xf numFmtId="0" fontId="5" fillId="0" borderId="1" xfId="0" applyFont="1" applyBorder="1" applyAlignment="1">
      <alignment horizontal="center" vertical="center"/>
    </xf>
    <xf numFmtId="4" fontId="6" fillId="0" borderId="1" xfId="0" applyNumberFormat="1" applyFont="1" applyBorder="1" applyAlignment="1">
      <alignment horizontal="right" vertical="center"/>
    </xf>
    <xf numFmtId="0" fontId="17" fillId="0" borderId="0" xfId="0" applyFont="1" applyBorder="1" applyAlignment="1">
      <alignment vertical="center" wrapText="1"/>
    </xf>
    <xf numFmtId="0" fontId="3" fillId="0" borderId="0" xfId="0" applyFont="1" applyBorder="1" applyAlignment="1">
      <alignment horizontal="right" vertical="center"/>
    </xf>
    <xf numFmtId="0" fontId="18" fillId="0" borderId="0" xfId="0" applyFont="1" applyFill="1">
      <alignment vertical="center"/>
    </xf>
    <xf numFmtId="0" fontId="8" fillId="0" borderId="0" xfId="0" applyFont="1" applyFill="1" applyBorder="1" applyAlignment="1">
      <alignment vertical="center" wrapText="1"/>
    </xf>
    <xf numFmtId="0" fontId="19"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4" fontId="23" fillId="0" borderId="1" xfId="0" applyNumberFormat="1" applyFont="1" applyFill="1" applyBorder="1" applyAlignment="1">
      <alignment horizontal="right" vertical="center" wrapText="1"/>
    </xf>
    <xf numFmtId="0" fontId="24" fillId="0" borderId="1" xfId="0" applyFont="1" applyFill="1" applyBorder="1" applyAlignment="1">
      <alignment horizontal="left" vertical="center"/>
    </xf>
    <xf numFmtId="0" fontId="24" fillId="0" borderId="1" xfId="0" applyFont="1" applyFill="1" applyBorder="1">
      <alignment vertical="center"/>
    </xf>
    <xf numFmtId="4" fontId="25" fillId="0" borderId="1" xfId="0" applyNumberFormat="1" applyFont="1" applyFill="1" applyBorder="1" applyAlignment="1">
      <alignment horizontal="right"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vertical="center" wrapText="1"/>
    </xf>
    <xf numFmtId="0" fontId="27" fillId="0" borderId="0" xfId="0"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4" fontId="30" fillId="0" borderId="1" xfId="0" applyNumberFormat="1" applyFont="1" applyFill="1" applyBorder="1" applyAlignment="1">
      <alignment horizontal="right" vertical="center"/>
    </xf>
    <xf numFmtId="0" fontId="31" fillId="0" borderId="1" xfId="0" applyFont="1" applyFill="1" applyBorder="1" applyAlignment="1">
      <alignment horizontal="left" vertical="center"/>
    </xf>
    <xf numFmtId="0" fontId="31" fillId="0" borderId="1" xfId="0" applyFont="1" applyFill="1" applyBorder="1">
      <alignment vertical="center"/>
    </xf>
    <xf numFmtId="4" fontId="32" fillId="0" borderId="1" xfId="0" applyNumberFormat="1" applyFont="1" applyFill="1" applyBorder="1" applyAlignment="1">
      <alignment horizontal="right" vertical="center"/>
    </xf>
    <xf numFmtId="0" fontId="33" fillId="0" borderId="1" xfId="0" applyFont="1" applyFill="1" applyBorder="1" applyAlignment="1">
      <alignment horizontal="left" vertical="center" wrapText="1"/>
    </xf>
    <xf numFmtId="0" fontId="33" fillId="0" borderId="1" xfId="0" applyFont="1" applyFill="1" applyBorder="1" applyAlignment="1">
      <alignment vertical="center" wrapText="1"/>
    </xf>
    <xf numFmtId="0" fontId="19" fillId="0" borderId="0" xfId="0" applyFont="1" applyFill="1" applyBorder="1" applyAlignment="1">
      <alignment horizontal="right" vertical="center"/>
    </xf>
    <xf numFmtId="0" fontId="34" fillId="0" borderId="0" xfId="0" applyFont="1" applyBorder="1" applyAlignment="1">
      <alignment horizontal="center" vertical="center" wrapText="1"/>
    </xf>
    <xf numFmtId="0" fontId="35" fillId="0" borderId="0" xfId="0" applyFont="1" applyBorder="1" applyAlignment="1">
      <alignment horizontal="right" vertical="center"/>
    </xf>
    <xf numFmtId="0" fontId="36" fillId="0" borderId="1" xfId="0" applyFont="1" applyBorder="1" applyAlignment="1">
      <alignment horizontal="center" vertical="center"/>
    </xf>
    <xf numFmtId="0" fontId="37" fillId="0" borderId="1" xfId="0" applyFont="1" applyBorder="1" applyAlignment="1">
      <alignment horizontal="center" vertical="center"/>
    </xf>
    <xf numFmtId="4" fontId="38" fillId="0" borderId="1" xfId="0" applyNumberFormat="1" applyFont="1" applyBorder="1" applyAlignment="1">
      <alignment horizontal="right" vertical="center"/>
    </xf>
    <xf numFmtId="0" fontId="39" fillId="0" borderId="0" xfId="0" applyFont="1" applyBorder="1">
      <alignment vertical="center"/>
    </xf>
    <xf numFmtId="0" fontId="11" fillId="0" borderId="1" xfId="0" applyFont="1" applyBorder="1">
      <alignment vertical="center"/>
    </xf>
    <xf numFmtId="4" fontId="40" fillId="0" borderId="1" xfId="0" applyNumberFormat="1" applyFont="1" applyBorder="1" applyAlignment="1">
      <alignment horizontal="right" vertical="center"/>
    </xf>
    <xf numFmtId="0" fontId="3" fillId="0" borderId="0" xfId="0" applyFont="1" applyBorder="1">
      <alignment vertical="center"/>
    </xf>
    <xf numFmtId="0" fontId="41" fillId="0" borderId="0" xfId="0" applyFont="1" applyBorder="1" applyAlignment="1">
      <alignment horizontal="center" vertical="center"/>
    </xf>
    <xf numFmtId="0" fontId="42" fillId="0" borderId="1" xfId="0" applyFont="1" applyBorder="1" applyAlignment="1">
      <alignment horizontal="center" vertical="center"/>
    </xf>
    <xf numFmtId="0" fontId="15"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lignment vertical="center"/>
    </xf>
    <xf numFmtId="0" fontId="18" fillId="0" borderId="0" xfId="0" applyFont="1">
      <alignment vertical="center"/>
    </xf>
    <xf numFmtId="0" fontId="42" fillId="0" borderId="1" xfId="0" applyFont="1" applyBorder="1" applyAlignment="1">
      <alignment horizontal="center" vertical="center" wrapText="1"/>
    </xf>
    <xf numFmtId="4" fontId="43" fillId="0" borderId="1" xfId="0" applyNumberFormat="1" applyFont="1" applyBorder="1" applyAlignment="1">
      <alignment horizontal="center" vertical="center" wrapText="1"/>
    </xf>
    <xf numFmtId="0" fontId="19" fillId="0" borderId="0" xfId="0" applyFont="1" applyFill="1" applyBorder="1" applyAlignment="1">
      <alignment horizontal="left" vertical="center"/>
    </xf>
    <xf numFmtId="0" fontId="8" fillId="0" borderId="0" xfId="0" applyFont="1" applyFill="1" applyBorder="1">
      <alignment vertical="center"/>
    </xf>
    <xf numFmtId="0" fontId="20" fillId="0" borderId="0" xfId="0" applyFont="1" applyFill="1" applyBorder="1" applyAlignment="1">
      <alignment horizontal="center" vertical="center"/>
    </xf>
    <xf numFmtId="0" fontId="44" fillId="0" borderId="1" xfId="0" applyFont="1" applyFill="1" applyBorder="1" applyAlignment="1">
      <alignment horizontal="center" vertical="center"/>
    </xf>
    <xf numFmtId="0" fontId="45" fillId="0" borderId="1" xfId="0" applyFont="1" applyFill="1" applyBorder="1" applyAlignment="1">
      <alignment horizontal="center" vertical="center"/>
    </xf>
    <xf numFmtId="4" fontId="46" fillId="0" borderId="1" xfId="0" applyNumberFormat="1" applyFont="1" applyFill="1" applyBorder="1" applyAlignment="1">
      <alignment horizontal="right" vertical="center"/>
    </xf>
    <xf numFmtId="0" fontId="47" fillId="0" borderId="1" xfId="0" applyFont="1" applyFill="1" applyBorder="1" applyAlignment="1">
      <alignment horizontal="left" vertical="center"/>
    </xf>
    <xf numFmtId="0" fontId="47" fillId="0" borderId="1" xfId="0" applyFont="1" applyFill="1" applyBorder="1">
      <alignment vertical="center"/>
    </xf>
    <xf numFmtId="4" fontId="43" fillId="0" borderId="1" xfId="0" applyNumberFormat="1" applyFont="1" applyFill="1" applyBorder="1" applyAlignment="1">
      <alignment horizontal="right" vertical="center"/>
    </xf>
    <xf numFmtId="0" fontId="48" fillId="0" borderId="1" xfId="0" applyFont="1" applyFill="1" applyBorder="1" applyAlignment="1">
      <alignment horizontal="left" vertical="center" wrapText="1"/>
    </xf>
    <xf numFmtId="0" fontId="48" fillId="0" borderId="1" xfId="0" applyFont="1" applyFill="1" applyBorder="1" applyAlignment="1">
      <alignment vertical="center" wrapText="1"/>
    </xf>
    <xf numFmtId="0" fontId="44" fillId="0" borderId="1" xfId="0" applyFont="1" applyFill="1" applyBorder="1" applyAlignment="1">
      <alignment horizontal="center" vertical="center" wrapText="1"/>
    </xf>
    <xf numFmtId="0" fontId="45" fillId="0" borderId="1" xfId="0" applyFont="1" applyFill="1" applyBorder="1" applyAlignment="1">
      <alignment horizontal="center" vertical="center" wrapText="1"/>
    </xf>
    <xf numFmtId="4" fontId="46" fillId="0" borderId="1" xfId="0" applyNumberFormat="1" applyFont="1" applyFill="1" applyBorder="1" applyAlignment="1">
      <alignment horizontal="right" vertical="center" wrapText="1"/>
    </xf>
    <xf numFmtId="4" fontId="43" fillId="0" borderId="1" xfId="0" applyNumberFormat="1" applyFont="1" applyFill="1" applyBorder="1" applyAlignment="1">
      <alignment horizontal="right" vertical="center" wrapText="1"/>
    </xf>
    <xf numFmtId="0" fontId="36" fillId="0" borderId="1" xfId="0" applyFont="1" applyBorder="1" applyAlignment="1">
      <alignment horizontal="center" vertical="center" wrapText="1"/>
    </xf>
    <xf numFmtId="0" fontId="39" fillId="0" borderId="1" xfId="0" applyFont="1" applyBorder="1" applyAlignment="1">
      <alignment vertical="center" wrapText="1"/>
    </xf>
    <xf numFmtId="0" fontId="39" fillId="0" borderId="1" xfId="0" applyFont="1" applyBorder="1" applyAlignment="1">
      <alignment horizontal="right" vertical="center" wrapText="1"/>
    </xf>
    <xf numFmtId="0" fontId="37" fillId="0" borderId="1" xfId="0" applyFont="1" applyBorder="1" applyAlignment="1">
      <alignment horizontal="center" vertical="center" wrapText="1"/>
    </xf>
    <xf numFmtId="0" fontId="11" fillId="0" borderId="1" xfId="0" applyFont="1" applyBorder="1" applyAlignment="1">
      <alignment vertical="center" wrapText="1"/>
    </xf>
    <xf numFmtId="4" fontId="40" fillId="0" borderId="1" xfId="0" applyNumberFormat="1" applyFont="1" applyBorder="1" applyAlignment="1">
      <alignment horizontal="right" vertical="center" wrapText="1"/>
    </xf>
    <xf numFmtId="0" fontId="49" fillId="0" borderId="0" xfId="0" applyFont="1" applyBorder="1" applyAlignment="1">
      <alignment horizontal="center" vertical="center" wrapText="1"/>
    </xf>
    <xf numFmtId="0" fontId="50" fillId="0" borderId="0" xfId="0" applyFont="1" applyBorder="1" applyAlignment="1">
      <alignment horizontal="center" vertical="center" wrapText="1"/>
    </xf>
    <xf numFmtId="0" fontId="51"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37" fillId="0" borderId="0"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0" Type="http://schemas.openxmlformats.org/officeDocument/2006/relationships/sharedStrings" Target="sharedStrings.xml"/><Relationship Id="rId5" Type="http://schemas.openxmlformats.org/officeDocument/2006/relationships/worksheet" Target="worksheets/sheet5.xml"/><Relationship Id="rId49" Type="http://schemas.openxmlformats.org/officeDocument/2006/relationships/styles" Target="styles.xml"/><Relationship Id="rId48" Type="http://schemas.openxmlformats.org/officeDocument/2006/relationships/theme" Target="theme/theme1.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B3" sqref="B3"/>
    </sheetView>
  </sheetViews>
  <sheetFormatPr defaultColWidth="10" defaultRowHeight="13.5"/>
  <cols>
    <col min="1" max="1" width="85.5" customWidth="1"/>
  </cols>
  <sheetData>
    <row r="1" ht="66.4" customHeight="1" spans="1:1">
      <c r="A1" s="19"/>
    </row>
    <row r="2" ht="90.55" customHeight="1" spans="1:1">
      <c r="A2" s="101" t="s">
        <v>0</v>
      </c>
    </row>
    <row r="3" ht="16.35" customHeight="1" spans="1:1">
      <c r="A3" s="102"/>
    </row>
    <row r="4" ht="52.6" customHeight="1" spans="1:1">
      <c r="A4" s="103" t="s">
        <v>1</v>
      </c>
    </row>
    <row r="5" ht="16.35" customHeight="1" spans="1:1">
      <c r="A5" s="102"/>
    </row>
    <row r="6" ht="16.35" customHeight="1" spans="1:1">
      <c r="A6" s="102"/>
    </row>
    <row r="7" ht="29.3" customHeight="1" spans="1:1">
      <c r="A7" s="104" t="s">
        <v>2</v>
      </c>
    </row>
    <row r="8" ht="16.35" customHeight="1" spans="1:1">
      <c r="A8" s="105"/>
    </row>
    <row r="9" ht="31.9" customHeight="1" spans="1:1">
      <c r="A9" s="104" t="s">
        <v>3</v>
      </c>
    </row>
    <row r="10" ht="16.35" customHeight="1" spans="1:1">
      <c r="A10" s="104"/>
    </row>
    <row r="11" ht="54.3" customHeight="1" spans="1:1">
      <c r="A11" s="104" t="s">
        <v>4</v>
      </c>
    </row>
  </sheetData>
  <printOptions horizontalCentered="1"/>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
  <sheetViews>
    <sheetView workbookViewId="0">
      <selection activeCell="G19" sqref="G19"/>
    </sheetView>
  </sheetViews>
  <sheetFormatPr defaultColWidth="10" defaultRowHeight="13.5"/>
  <cols>
    <col min="1" max="1" width="0.408333333333333" customWidth="1"/>
    <col min="2" max="2" width="9.225" customWidth="1"/>
    <col min="3" max="3" width="12.075" customWidth="1"/>
    <col min="4" max="4" width="11.4" customWidth="1"/>
    <col min="5" max="5" width="10.9916666666667" customWidth="1"/>
    <col min="6" max="6" width="12.2083333333333" customWidth="1"/>
    <col min="7" max="7" width="12.625" customWidth="1"/>
    <col min="8" max="8" width="11.4" customWidth="1"/>
    <col min="9" max="9" width="10.9916666666667" customWidth="1"/>
    <col min="10" max="10" width="11.125" customWidth="1"/>
    <col min="11" max="11" width="12.35" customWidth="1"/>
    <col min="12" max="13" width="11.8083333333333" customWidth="1"/>
  </cols>
  <sheetData>
    <row r="1" ht="17.25" customHeight="1" spans="1:13">
      <c r="A1" s="19"/>
      <c r="B1" s="20" t="s">
        <v>336</v>
      </c>
      <c r="C1" s="19"/>
      <c r="D1" s="19"/>
      <c r="E1" s="19"/>
      <c r="F1" s="19"/>
      <c r="G1" s="19"/>
      <c r="H1" s="19"/>
      <c r="I1" s="19"/>
      <c r="J1" s="19"/>
      <c r="K1" s="19"/>
      <c r="L1" s="19"/>
      <c r="M1" s="19"/>
    </row>
    <row r="2" ht="16.35" customHeight="1"/>
    <row r="3" ht="16.35" customHeight="1" spans="2:13">
      <c r="B3" s="30" t="s">
        <v>337</v>
      </c>
      <c r="C3" s="30"/>
      <c r="D3" s="30"/>
      <c r="E3" s="30"/>
      <c r="F3" s="30"/>
      <c r="G3" s="30"/>
      <c r="H3" s="30"/>
      <c r="I3" s="30"/>
      <c r="J3" s="30"/>
      <c r="K3" s="30"/>
      <c r="L3" s="30"/>
      <c r="M3" s="30"/>
    </row>
    <row r="4" ht="16.35" customHeight="1" spans="2:13">
      <c r="B4" s="30"/>
      <c r="C4" s="30"/>
      <c r="D4" s="30"/>
      <c r="E4" s="30"/>
      <c r="F4" s="30"/>
      <c r="G4" s="30"/>
      <c r="H4" s="30"/>
      <c r="I4" s="30"/>
      <c r="J4" s="30"/>
      <c r="K4" s="30"/>
      <c r="L4" s="30"/>
      <c r="M4" s="30"/>
    </row>
    <row r="5" ht="16.35" customHeight="1" spans="2:13">
      <c r="B5" s="19"/>
      <c r="C5" s="19"/>
      <c r="D5" s="19"/>
      <c r="E5" s="19"/>
      <c r="F5" s="19"/>
      <c r="G5" s="19"/>
      <c r="H5" s="19"/>
      <c r="I5" s="19"/>
      <c r="J5" s="19"/>
      <c r="K5" s="19"/>
      <c r="L5" s="19"/>
      <c r="M5" s="19"/>
    </row>
    <row r="6" ht="21.55" customHeight="1" spans="2:13">
      <c r="B6" s="19"/>
      <c r="C6" s="19"/>
      <c r="D6" s="19"/>
      <c r="E6" s="19"/>
      <c r="F6" s="19"/>
      <c r="G6" s="19"/>
      <c r="H6" s="19"/>
      <c r="I6" s="19"/>
      <c r="J6" s="19"/>
      <c r="K6" s="19"/>
      <c r="L6" s="19"/>
      <c r="M6" s="37" t="s">
        <v>7</v>
      </c>
    </row>
    <row r="7" ht="65.55" customHeight="1" spans="2:13">
      <c r="B7" s="31" t="s">
        <v>338</v>
      </c>
      <c r="C7" s="31" t="s">
        <v>10</v>
      </c>
      <c r="D7" s="31" t="s">
        <v>40</v>
      </c>
      <c r="E7" s="31" t="s">
        <v>215</v>
      </c>
      <c r="F7" s="31" t="s">
        <v>216</v>
      </c>
      <c r="G7" s="31" t="s">
        <v>217</v>
      </c>
      <c r="H7" s="31" t="s">
        <v>218</v>
      </c>
      <c r="I7" s="31" t="s">
        <v>219</v>
      </c>
      <c r="J7" s="31" t="s">
        <v>220</v>
      </c>
      <c r="K7" s="31" t="s">
        <v>221</v>
      </c>
      <c r="L7" s="31" t="s">
        <v>222</v>
      </c>
      <c r="M7" s="31" t="s">
        <v>223</v>
      </c>
    </row>
    <row r="8" ht="23.25" customHeight="1" spans="2:13">
      <c r="B8" s="32" t="s">
        <v>12</v>
      </c>
      <c r="C8" s="32"/>
      <c r="D8" s="33">
        <f>SUM(D9:D10)</f>
        <v>9274.15</v>
      </c>
      <c r="E8" s="33">
        <v>8075.14</v>
      </c>
      <c r="F8" s="33"/>
      <c r="G8" s="33"/>
      <c r="H8" s="33">
        <v>1199.01</v>
      </c>
      <c r="I8" s="33"/>
      <c r="J8" s="33"/>
      <c r="K8" s="33"/>
      <c r="L8" s="33"/>
      <c r="M8" s="33"/>
    </row>
    <row r="9" ht="21.55" customHeight="1" spans="2:13">
      <c r="B9" s="34" t="s">
        <v>339</v>
      </c>
      <c r="C9" s="34" t="s">
        <v>340</v>
      </c>
      <c r="D9" s="35">
        <f>9512.88-3935.94</f>
        <v>5576.94</v>
      </c>
      <c r="E9" s="35">
        <v>4910.51</v>
      </c>
      <c r="F9" s="35"/>
      <c r="G9" s="35"/>
      <c r="H9" s="35">
        <v>666.43</v>
      </c>
      <c r="I9" s="35"/>
      <c r="J9" s="35"/>
      <c r="K9" s="35"/>
      <c r="L9" s="35"/>
      <c r="M9" s="35"/>
    </row>
    <row r="10" ht="21.55" customHeight="1" spans="2:13">
      <c r="B10" s="34" t="s">
        <v>341</v>
      </c>
      <c r="C10" s="34" t="s">
        <v>342</v>
      </c>
      <c r="D10" s="35">
        <f>4063.53-366.32</f>
        <v>3697.21</v>
      </c>
      <c r="E10" s="35">
        <v>3164.63</v>
      </c>
      <c r="F10" s="35"/>
      <c r="G10" s="35"/>
      <c r="H10" s="35">
        <v>532.58</v>
      </c>
      <c r="I10" s="35"/>
      <c r="J10" s="35"/>
      <c r="K10" s="35"/>
      <c r="L10" s="35"/>
      <c r="M10" s="35"/>
    </row>
    <row r="11" ht="16.35" customHeight="1"/>
    <row r="12" ht="16.35" customHeight="1" spans="2:11">
      <c r="B12" s="36" t="s">
        <v>196</v>
      </c>
      <c r="C12" s="36"/>
      <c r="D12" s="36"/>
      <c r="E12" s="36"/>
      <c r="F12" s="36"/>
      <c r="G12" s="36"/>
      <c r="H12" s="36"/>
      <c r="I12" s="36"/>
      <c r="J12" s="36"/>
      <c r="K12" s="36"/>
    </row>
  </sheetData>
  <mergeCells count="3">
    <mergeCell ref="B8:C8"/>
    <mergeCell ref="B12:K12"/>
    <mergeCell ref="B3:M4"/>
  </mergeCells>
  <printOptions horizontalCentered="1"/>
  <pageMargins left="0.195999994874001" right="0.195999994874001"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abSelected="1" workbookViewId="0">
      <selection activeCell="F14" sqref="F14"/>
    </sheetView>
  </sheetViews>
  <sheetFormatPr defaultColWidth="10" defaultRowHeight="13.5" outlineLevelCol="7"/>
  <cols>
    <col min="1" max="1" width="0.266666666666667" customWidth="1"/>
    <col min="2" max="2" width="19.675" customWidth="1"/>
    <col min="3" max="3" width="35.5" customWidth="1"/>
    <col min="4" max="4" width="18.975" customWidth="1"/>
    <col min="5" max="5" width="15.0666666666667" customWidth="1"/>
    <col min="6" max="6" width="18.975" customWidth="1"/>
    <col min="7" max="7" width="15.4666666666667" customWidth="1"/>
    <col min="8" max="8" width="13.7" customWidth="1"/>
  </cols>
  <sheetData>
    <row r="1" ht="16.35" customHeight="1" spans="1:7">
      <c r="A1" s="19"/>
      <c r="B1" s="20" t="s">
        <v>343</v>
      </c>
      <c r="C1" s="19"/>
      <c r="D1" s="19"/>
      <c r="E1" s="19"/>
      <c r="F1" s="19"/>
      <c r="G1" s="19"/>
    </row>
    <row r="2" ht="16.35" customHeight="1"/>
    <row r="3" ht="16.35" customHeight="1" spans="2:8">
      <c r="B3" s="21" t="s">
        <v>344</v>
      </c>
      <c r="C3" s="21"/>
      <c r="D3" s="21"/>
      <c r="E3" s="21"/>
      <c r="F3" s="21"/>
      <c r="G3" s="21"/>
      <c r="H3" s="21"/>
    </row>
    <row r="4" ht="16.35" customHeight="1" spans="2:8">
      <c r="B4" s="21"/>
      <c r="C4" s="21"/>
      <c r="D4" s="21"/>
      <c r="E4" s="21"/>
      <c r="F4" s="21"/>
      <c r="G4" s="21"/>
      <c r="H4" s="21"/>
    </row>
    <row r="5" ht="16.35" customHeight="1"/>
    <row r="6" ht="19.8" customHeight="1" spans="7:7">
      <c r="G6" s="22"/>
    </row>
    <row r="7" ht="37.95" customHeight="1" spans="2:8">
      <c r="B7" s="23" t="s">
        <v>345</v>
      </c>
      <c r="C7" s="24" t="s">
        <v>1</v>
      </c>
      <c r="D7" s="24"/>
      <c r="E7" s="24"/>
      <c r="F7" s="24"/>
      <c r="G7" s="24"/>
      <c r="H7" s="24"/>
    </row>
    <row r="8" ht="133" customHeight="1" spans="2:8">
      <c r="B8" s="23" t="s">
        <v>346</v>
      </c>
      <c r="C8" s="25" t="s">
        <v>347</v>
      </c>
      <c r="D8" s="25"/>
      <c r="E8" s="25"/>
      <c r="F8" s="25"/>
      <c r="G8" s="25"/>
      <c r="H8" s="25"/>
    </row>
    <row r="9" ht="23.25" customHeight="1" spans="2:8">
      <c r="B9" s="23" t="s">
        <v>348</v>
      </c>
      <c r="C9" s="23" t="s">
        <v>349</v>
      </c>
      <c r="D9" s="23" t="s">
        <v>350</v>
      </c>
      <c r="E9" s="23" t="s">
        <v>351</v>
      </c>
      <c r="F9" s="23" t="s">
        <v>352</v>
      </c>
      <c r="G9" s="23" t="s">
        <v>353</v>
      </c>
      <c r="H9" s="23" t="s">
        <v>354</v>
      </c>
    </row>
    <row r="10" ht="23.25" customHeight="1" spans="2:8">
      <c r="B10" s="23"/>
      <c r="C10" s="26" t="s">
        <v>355</v>
      </c>
      <c r="D10" s="27" t="s">
        <v>356</v>
      </c>
      <c r="E10" s="27">
        <v>99</v>
      </c>
      <c r="F10" s="27" t="s">
        <v>357</v>
      </c>
      <c r="G10" s="27">
        <v>10</v>
      </c>
      <c r="H10" s="27" t="s">
        <v>358</v>
      </c>
    </row>
    <row r="11" ht="23.25" customHeight="1" spans="2:8">
      <c r="B11" s="23"/>
      <c r="C11" s="26" t="s">
        <v>359</v>
      </c>
      <c r="D11" s="27" t="s">
        <v>360</v>
      </c>
      <c r="E11" s="27" t="s">
        <v>361</v>
      </c>
      <c r="F11" s="27" t="s">
        <v>362</v>
      </c>
      <c r="G11" s="27">
        <v>10</v>
      </c>
      <c r="H11" s="27" t="s">
        <v>358</v>
      </c>
    </row>
    <row r="12" ht="23.25" customHeight="1" spans="2:8">
      <c r="B12" s="23"/>
      <c r="C12" s="26" t="s">
        <v>363</v>
      </c>
      <c r="D12" s="27" t="s">
        <v>356</v>
      </c>
      <c r="E12" s="27">
        <v>1876.95</v>
      </c>
      <c r="F12" s="27" t="s">
        <v>364</v>
      </c>
      <c r="G12" s="27">
        <v>10</v>
      </c>
      <c r="H12" s="23"/>
    </row>
    <row r="13" ht="23.25" customHeight="1" spans="2:8">
      <c r="B13" s="23"/>
      <c r="C13" s="26" t="s">
        <v>365</v>
      </c>
      <c r="D13" s="27" t="s">
        <v>356</v>
      </c>
      <c r="E13" s="27" t="s">
        <v>366</v>
      </c>
      <c r="F13" s="27" t="s">
        <v>357</v>
      </c>
      <c r="G13" s="27">
        <v>10</v>
      </c>
      <c r="H13" s="27" t="s">
        <v>358</v>
      </c>
    </row>
    <row r="14" ht="23.25" customHeight="1" spans="2:8">
      <c r="B14" s="23"/>
      <c r="C14" s="26" t="s">
        <v>367</v>
      </c>
      <c r="D14" s="27" t="s">
        <v>356</v>
      </c>
      <c r="E14" s="27">
        <v>95</v>
      </c>
      <c r="F14" s="27" t="s">
        <v>357</v>
      </c>
      <c r="G14" s="27">
        <v>10</v>
      </c>
      <c r="H14" s="23"/>
    </row>
    <row r="15" ht="23.25" customHeight="1" spans="2:8">
      <c r="B15" s="23"/>
      <c r="C15" s="26" t="s">
        <v>368</v>
      </c>
      <c r="D15" s="27" t="s">
        <v>356</v>
      </c>
      <c r="E15" s="27" t="s">
        <v>369</v>
      </c>
      <c r="F15" s="27" t="s">
        <v>357</v>
      </c>
      <c r="G15" s="27">
        <v>10</v>
      </c>
      <c r="H15" s="23"/>
    </row>
    <row r="16" ht="23.25" customHeight="1" spans="2:8">
      <c r="B16" s="23"/>
      <c r="C16" s="26" t="s">
        <v>370</v>
      </c>
      <c r="D16" s="27" t="s">
        <v>356</v>
      </c>
      <c r="E16" s="27">
        <v>95</v>
      </c>
      <c r="F16" s="27" t="s">
        <v>357</v>
      </c>
      <c r="G16" s="27">
        <v>10</v>
      </c>
      <c r="H16" s="23"/>
    </row>
    <row r="17" ht="23.25" customHeight="1" spans="2:8">
      <c r="B17" s="23"/>
      <c r="C17" s="26" t="s">
        <v>371</v>
      </c>
      <c r="D17" s="27" t="s">
        <v>356</v>
      </c>
      <c r="E17" s="27">
        <v>99</v>
      </c>
      <c r="F17" s="27" t="s">
        <v>357</v>
      </c>
      <c r="G17" s="27">
        <v>10</v>
      </c>
      <c r="H17" s="23" t="s">
        <v>358</v>
      </c>
    </row>
    <row r="18" ht="23.25" customHeight="1" spans="2:8">
      <c r="B18" s="23"/>
      <c r="C18" s="26" t="s">
        <v>372</v>
      </c>
      <c r="D18" s="27" t="s">
        <v>360</v>
      </c>
      <c r="E18" s="27" t="s">
        <v>373</v>
      </c>
      <c r="F18" s="27" t="s">
        <v>362</v>
      </c>
      <c r="G18" s="27">
        <v>10</v>
      </c>
      <c r="H18" s="23"/>
    </row>
    <row r="19" ht="18.95" customHeight="1" spans="2:8">
      <c r="B19" s="23"/>
      <c r="C19" s="26" t="s">
        <v>374</v>
      </c>
      <c r="D19" s="27" t="s">
        <v>360</v>
      </c>
      <c r="E19" s="27" t="s">
        <v>375</v>
      </c>
      <c r="F19" s="27" t="s">
        <v>362</v>
      </c>
      <c r="G19" s="27">
        <v>10</v>
      </c>
      <c r="H19" s="27" t="s">
        <v>358</v>
      </c>
    </row>
    <row r="20" ht="16.35" customHeight="1" spans="2:6">
      <c r="B20" s="28"/>
      <c r="E20" s="28"/>
      <c r="F20" s="29"/>
    </row>
  </sheetData>
  <mergeCells count="4">
    <mergeCell ref="C7:H7"/>
    <mergeCell ref="C8:H8"/>
    <mergeCell ref="B9:B19"/>
    <mergeCell ref="B3:H4"/>
  </mergeCells>
  <printOptions horizontalCentered="1"/>
  <pageMargins left="0.0780000016093254" right="0.0780000016093254" top="0.39300000667572"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N12" sqref="N12"/>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380</v>
      </c>
      <c r="C4" s="8"/>
      <c r="D4" s="8"/>
      <c r="E4" s="8"/>
      <c r="F4" s="8"/>
      <c r="G4" s="8"/>
      <c r="H4" s="8" t="s">
        <v>381</v>
      </c>
      <c r="I4" s="8"/>
      <c r="J4" s="12" t="s">
        <v>382</v>
      </c>
    </row>
    <row r="5" s="1" customFormat="1" ht="27.75" customHeight="1" spans="1:10">
      <c r="A5" s="9" t="s">
        <v>383</v>
      </c>
      <c r="B5" s="9">
        <v>4012</v>
      </c>
      <c r="C5" s="9"/>
      <c r="D5" s="9"/>
      <c r="E5" s="9"/>
      <c r="F5" s="9"/>
      <c r="G5" s="9"/>
      <c r="H5" s="8" t="s">
        <v>384</v>
      </c>
      <c r="I5" s="8"/>
      <c r="J5" s="12">
        <v>4012</v>
      </c>
    </row>
    <row r="6" s="1" customFormat="1" ht="27.75" customHeight="1" spans="1:10">
      <c r="A6" s="9"/>
      <c r="B6" s="9"/>
      <c r="C6" s="9"/>
      <c r="D6" s="9"/>
      <c r="E6" s="9"/>
      <c r="F6" s="9"/>
      <c r="G6" s="9"/>
      <c r="H6" s="8" t="s">
        <v>385</v>
      </c>
      <c r="I6" s="8"/>
      <c r="J6" s="12"/>
    </row>
    <row r="7" s="1" customFormat="1" ht="42.75" customHeight="1" spans="1:10">
      <c r="A7" s="8" t="s">
        <v>386</v>
      </c>
      <c r="B7" s="8" t="s">
        <v>387</v>
      </c>
      <c r="C7" s="8"/>
      <c r="D7" s="8"/>
      <c r="E7" s="8"/>
      <c r="F7" s="8"/>
      <c r="G7" s="8"/>
      <c r="H7" s="8"/>
      <c r="I7" s="8"/>
      <c r="J7" s="8"/>
    </row>
    <row r="8" s="1" customFormat="1" ht="42.75" customHeight="1" spans="1:10">
      <c r="A8" s="8" t="s">
        <v>388</v>
      </c>
      <c r="B8" s="8" t="s">
        <v>389</v>
      </c>
      <c r="C8" s="8"/>
      <c r="D8" s="8"/>
      <c r="E8" s="8"/>
      <c r="F8" s="8"/>
      <c r="G8" s="8"/>
      <c r="H8" s="8"/>
      <c r="I8" s="8"/>
      <c r="J8" s="8"/>
    </row>
    <row r="9" s="1" customFormat="1" ht="42.75" customHeight="1" spans="1:10">
      <c r="A9" s="8" t="s">
        <v>390</v>
      </c>
      <c r="B9" s="8" t="s">
        <v>391</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394</v>
      </c>
      <c r="C11" s="8"/>
      <c r="D11" s="11">
        <v>0.25</v>
      </c>
      <c r="E11" s="11"/>
      <c r="F11" s="8" t="s">
        <v>395</v>
      </c>
      <c r="G11" s="8"/>
      <c r="H11" s="12" t="s">
        <v>356</v>
      </c>
      <c r="I11" s="12">
        <v>1000</v>
      </c>
      <c r="J11" s="12"/>
    </row>
    <row r="12" s="1" customFormat="1" ht="26.25" customHeight="1" spans="1:10">
      <c r="A12" s="8"/>
      <c r="B12" s="8" t="s">
        <v>396</v>
      </c>
      <c r="C12" s="8"/>
      <c r="D12" s="11">
        <v>0.3</v>
      </c>
      <c r="E12" s="11"/>
      <c r="F12" s="8" t="s">
        <v>357</v>
      </c>
      <c r="G12" s="8"/>
      <c r="H12" s="12" t="s">
        <v>356</v>
      </c>
      <c r="I12" s="12">
        <v>90</v>
      </c>
      <c r="J12" s="12"/>
    </row>
    <row r="13" s="1" customFormat="1" ht="26.25" customHeight="1" spans="1:10">
      <c r="A13" s="8"/>
      <c r="B13" s="8" t="s">
        <v>397</v>
      </c>
      <c r="C13" s="8"/>
      <c r="D13" s="11">
        <v>0.25</v>
      </c>
      <c r="E13" s="11"/>
      <c r="F13" s="8" t="s">
        <v>398</v>
      </c>
      <c r="G13" s="8"/>
      <c r="H13" s="12" t="s">
        <v>399</v>
      </c>
      <c r="I13" s="12" t="s">
        <v>400</v>
      </c>
      <c r="J13" s="12"/>
    </row>
    <row r="14" s="1" customFormat="1" ht="26.25" customHeight="1" spans="1:10">
      <c r="A14" s="8"/>
      <c r="B14" s="8" t="s">
        <v>401</v>
      </c>
      <c r="C14" s="8"/>
      <c r="D14" s="11">
        <v>0.2</v>
      </c>
      <c r="E14" s="11"/>
      <c r="F14" s="8" t="s">
        <v>357</v>
      </c>
      <c r="G14" s="8"/>
      <c r="H14" s="12" t="s">
        <v>356</v>
      </c>
      <c r="I14" s="12">
        <v>85</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B4" sqref="B4:J6"/>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402</v>
      </c>
      <c r="C4" s="8"/>
      <c r="D4" s="8"/>
      <c r="E4" s="8"/>
      <c r="F4" s="8"/>
      <c r="G4" s="8"/>
      <c r="H4" s="8" t="s">
        <v>381</v>
      </c>
      <c r="I4" s="8"/>
      <c r="J4" s="12" t="s">
        <v>382</v>
      </c>
    </row>
    <row r="5" s="1" customFormat="1" ht="27.75" customHeight="1" spans="1:10">
      <c r="A5" s="9" t="s">
        <v>383</v>
      </c>
      <c r="B5" s="9">
        <v>7174</v>
      </c>
      <c r="C5" s="9"/>
      <c r="D5" s="9"/>
      <c r="E5" s="9"/>
      <c r="F5" s="9"/>
      <c r="G5" s="9"/>
      <c r="H5" s="8" t="s">
        <v>384</v>
      </c>
      <c r="I5" s="8"/>
      <c r="J5" s="12">
        <v>7174</v>
      </c>
    </row>
    <row r="6" s="1" customFormat="1" ht="27.75" customHeight="1" spans="1:10">
      <c r="A6" s="9"/>
      <c r="B6" s="9"/>
      <c r="C6" s="9"/>
      <c r="D6" s="9"/>
      <c r="E6" s="9"/>
      <c r="F6" s="9"/>
      <c r="G6" s="9"/>
      <c r="H6" s="8" t="s">
        <v>385</v>
      </c>
      <c r="I6" s="8"/>
      <c r="J6" s="12"/>
    </row>
    <row r="7" s="1" customFormat="1" ht="42.75" customHeight="1" spans="1:10">
      <c r="A7" s="8" t="s">
        <v>386</v>
      </c>
      <c r="B7" s="8" t="s">
        <v>403</v>
      </c>
      <c r="C7" s="8"/>
      <c r="D7" s="8"/>
      <c r="E7" s="8"/>
      <c r="F7" s="8"/>
      <c r="G7" s="8"/>
      <c r="H7" s="8"/>
      <c r="I7" s="8"/>
      <c r="J7" s="8"/>
    </row>
    <row r="8" s="1" customFormat="1" ht="42.75" customHeight="1" spans="1:10">
      <c r="A8" s="8" t="s">
        <v>388</v>
      </c>
      <c r="B8" s="8" t="s">
        <v>404</v>
      </c>
      <c r="C8" s="8"/>
      <c r="D8" s="8"/>
      <c r="E8" s="8"/>
      <c r="F8" s="8"/>
      <c r="G8" s="8"/>
      <c r="H8" s="8"/>
      <c r="I8" s="8"/>
      <c r="J8" s="8"/>
    </row>
    <row r="9" s="1" customFormat="1" ht="42.75" customHeight="1" spans="1:10">
      <c r="A9" s="8" t="s">
        <v>390</v>
      </c>
      <c r="B9" s="8" t="s">
        <v>405</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406</v>
      </c>
      <c r="C11" s="8"/>
      <c r="D11" s="11">
        <v>0.4</v>
      </c>
      <c r="E11" s="11"/>
      <c r="F11" s="8" t="s">
        <v>407</v>
      </c>
      <c r="G11" s="8"/>
      <c r="H11" s="12" t="s">
        <v>356</v>
      </c>
      <c r="I11" s="12">
        <v>4</v>
      </c>
      <c r="J11" s="12"/>
    </row>
    <row r="12" s="1" customFormat="1" ht="26.25" customHeight="1" spans="1:10">
      <c r="A12" s="8"/>
      <c r="B12" s="8" t="s">
        <v>408</v>
      </c>
      <c r="C12" s="8"/>
      <c r="D12" s="11">
        <v>0.2</v>
      </c>
      <c r="E12" s="11"/>
      <c r="F12" s="8" t="s">
        <v>409</v>
      </c>
      <c r="G12" s="8"/>
      <c r="H12" s="12" t="s">
        <v>356</v>
      </c>
      <c r="I12" s="12">
        <v>7174</v>
      </c>
      <c r="J12" s="12"/>
    </row>
    <row r="13" s="1" customFormat="1" ht="26.25" customHeight="1" spans="1:10">
      <c r="A13" s="8"/>
      <c r="B13" s="8" t="s">
        <v>410</v>
      </c>
      <c r="C13" s="8"/>
      <c r="D13" s="11">
        <v>0.1</v>
      </c>
      <c r="E13" s="11"/>
      <c r="F13" s="8" t="s">
        <v>357</v>
      </c>
      <c r="G13" s="8"/>
      <c r="H13" s="12" t="s">
        <v>356</v>
      </c>
      <c r="I13" s="12">
        <v>1</v>
      </c>
      <c r="J13" s="12"/>
    </row>
    <row r="14" s="1" customFormat="1" ht="26.25" customHeight="1" spans="1:10">
      <c r="A14" s="8"/>
      <c r="B14" s="8" t="s">
        <v>411</v>
      </c>
      <c r="C14" s="8"/>
      <c r="D14" s="11">
        <v>0.3</v>
      </c>
      <c r="E14" s="11"/>
      <c r="F14" s="8" t="s">
        <v>398</v>
      </c>
      <c r="G14" s="8"/>
      <c r="H14" s="12" t="s">
        <v>399</v>
      </c>
      <c r="I14" s="12" t="s">
        <v>412</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B4" sqref="B4:J6"/>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413</v>
      </c>
      <c r="C4" s="8"/>
      <c r="D4" s="8"/>
      <c r="E4" s="8"/>
      <c r="F4" s="8"/>
      <c r="G4" s="8"/>
      <c r="H4" s="8" t="s">
        <v>381</v>
      </c>
      <c r="I4" s="8"/>
      <c r="J4" s="12" t="s">
        <v>382</v>
      </c>
    </row>
    <row r="5" s="1" customFormat="1" ht="27.75" customHeight="1" spans="1:10">
      <c r="A5" s="9" t="s">
        <v>383</v>
      </c>
      <c r="B5" s="9">
        <v>93</v>
      </c>
      <c r="C5" s="9"/>
      <c r="D5" s="9"/>
      <c r="E5" s="9"/>
      <c r="F5" s="9"/>
      <c r="G5" s="9"/>
      <c r="H5" s="8" t="s">
        <v>384</v>
      </c>
      <c r="I5" s="8"/>
      <c r="J5" s="12">
        <v>93</v>
      </c>
    </row>
    <row r="6" s="1" customFormat="1" ht="27.75" customHeight="1" spans="1:10">
      <c r="A6" s="9"/>
      <c r="B6" s="9"/>
      <c r="C6" s="9"/>
      <c r="D6" s="9"/>
      <c r="E6" s="9"/>
      <c r="F6" s="9"/>
      <c r="G6" s="9"/>
      <c r="H6" s="8" t="s">
        <v>385</v>
      </c>
      <c r="I6" s="8"/>
      <c r="J6" s="12"/>
    </row>
    <row r="7" s="1" customFormat="1" ht="42.75" customHeight="1" spans="1:10">
      <c r="A7" s="8" t="s">
        <v>386</v>
      </c>
      <c r="B7" s="8" t="s">
        <v>414</v>
      </c>
      <c r="C7" s="8"/>
      <c r="D7" s="8"/>
      <c r="E7" s="8"/>
      <c r="F7" s="8"/>
      <c r="G7" s="8"/>
      <c r="H7" s="8"/>
      <c r="I7" s="8"/>
      <c r="J7" s="8"/>
    </row>
    <row r="8" s="1" customFormat="1" ht="42.75" customHeight="1" spans="1:10">
      <c r="A8" s="8" t="s">
        <v>388</v>
      </c>
      <c r="B8" s="8" t="s">
        <v>415</v>
      </c>
      <c r="C8" s="8"/>
      <c r="D8" s="8"/>
      <c r="E8" s="8"/>
      <c r="F8" s="8"/>
      <c r="G8" s="8"/>
      <c r="H8" s="8"/>
      <c r="I8" s="8"/>
      <c r="J8" s="8"/>
    </row>
    <row r="9" s="1" customFormat="1" ht="42.75" customHeight="1" spans="1:10">
      <c r="A9" s="8" t="s">
        <v>390</v>
      </c>
      <c r="B9" s="8" t="s">
        <v>416</v>
      </c>
      <c r="C9" s="8"/>
      <c r="D9" s="8"/>
      <c r="E9" s="8"/>
      <c r="F9" s="8"/>
      <c r="G9" s="8"/>
      <c r="H9" s="8"/>
      <c r="I9" s="8"/>
      <c r="J9" s="8"/>
    </row>
    <row r="10" s="1" customFormat="1" ht="26.25" customHeight="1" spans="1:10">
      <c r="A10" s="16" t="s">
        <v>348</v>
      </c>
      <c r="B10" s="8" t="s">
        <v>392</v>
      </c>
      <c r="C10" s="8"/>
      <c r="D10" s="8" t="s">
        <v>393</v>
      </c>
      <c r="E10" s="8"/>
      <c r="F10" s="8" t="s">
        <v>352</v>
      </c>
      <c r="G10" s="8"/>
      <c r="H10" s="8" t="s">
        <v>350</v>
      </c>
      <c r="I10" s="8" t="s">
        <v>351</v>
      </c>
      <c r="J10" s="8"/>
    </row>
    <row r="11" s="1" customFormat="1" ht="26.25" customHeight="1" spans="1:10">
      <c r="A11" s="17"/>
      <c r="B11" s="8" t="s">
        <v>417</v>
      </c>
      <c r="C11" s="8"/>
      <c r="D11" s="11">
        <v>0.4</v>
      </c>
      <c r="E11" s="11"/>
      <c r="F11" s="8" t="s">
        <v>395</v>
      </c>
      <c r="G11" s="8"/>
      <c r="H11" s="12" t="s">
        <v>356</v>
      </c>
      <c r="I11" s="12">
        <v>73</v>
      </c>
      <c r="J11" s="12"/>
    </row>
    <row r="12" s="1" customFormat="1" ht="26.25" customHeight="1" spans="1:10">
      <c r="A12" s="17"/>
      <c r="B12" s="8" t="s">
        <v>418</v>
      </c>
      <c r="C12" s="8"/>
      <c r="D12" s="11">
        <v>0.2</v>
      </c>
      <c r="E12" s="11"/>
      <c r="F12" s="8" t="s">
        <v>409</v>
      </c>
      <c r="G12" s="8"/>
      <c r="H12" s="12" t="s">
        <v>356</v>
      </c>
      <c r="I12" s="12">
        <v>93</v>
      </c>
      <c r="J12" s="12"/>
    </row>
    <row r="13" s="1" customFormat="1" ht="26.25" customHeight="1" spans="1:10">
      <c r="A13" s="17"/>
      <c r="B13" s="8" t="s">
        <v>410</v>
      </c>
      <c r="C13" s="8"/>
      <c r="D13" s="11">
        <v>0.1</v>
      </c>
      <c r="E13" s="11"/>
      <c r="F13" s="8" t="s">
        <v>357</v>
      </c>
      <c r="G13" s="8"/>
      <c r="H13" s="12" t="s">
        <v>356</v>
      </c>
      <c r="I13" s="12">
        <v>1</v>
      </c>
      <c r="J13" s="12"/>
    </row>
    <row r="14" s="1" customFormat="1" ht="26.25" customHeight="1" spans="1:10">
      <c r="A14" s="18"/>
      <c r="B14" s="8" t="s">
        <v>411</v>
      </c>
      <c r="C14" s="8" t="s">
        <v>411</v>
      </c>
      <c r="D14" s="11">
        <v>0.3</v>
      </c>
      <c r="E14" s="11"/>
      <c r="F14" s="8" t="s">
        <v>398</v>
      </c>
      <c r="G14" s="8"/>
      <c r="H14" s="12" t="s">
        <v>399</v>
      </c>
      <c r="I14" s="12" t="s">
        <v>412</v>
      </c>
      <c r="J14" s="12"/>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H11" sqref="H11"/>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419</v>
      </c>
      <c r="C4" s="8"/>
      <c r="D4" s="8"/>
      <c r="E4" s="8"/>
      <c r="F4" s="8"/>
      <c r="G4" s="8"/>
      <c r="H4" s="8" t="s">
        <v>381</v>
      </c>
      <c r="I4" s="8"/>
      <c r="J4" s="12" t="s">
        <v>382</v>
      </c>
    </row>
    <row r="5" s="1" customFormat="1" ht="27.75" customHeight="1" spans="1:10">
      <c r="A5" s="9" t="s">
        <v>383</v>
      </c>
      <c r="B5" s="9">
        <v>20</v>
      </c>
      <c r="C5" s="9"/>
      <c r="D5" s="9"/>
      <c r="E5" s="9"/>
      <c r="F5" s="9"/>
      <c r="G5" s="9"/>
      <c r="H5" s="8" t="s">
        <v>384</v>
      </c>
      <c r="I5" s="8"/>
      <c r="J5" s="12">
        <v>20</v>
      </c>
    </row>
    <row r="6" s="1" customFormat="1" ht="27.75" customHeight="1" spans="1:10">
      <c r="A6" s="9"/>
      <c r="B6" s="9"/>
      <c r="C6" s="9"/>
      <c r="D6" s="9"/>
      <c r="E6" s="9"/>
      <c r="F6" s="9"/>
      <c r="G6" s="9"/>
      <c r="H6" s="8" t="s">
        <v>385</v>
      </c>
      <c r="I6" s="8"/>
      <c r="J6" s="12"/>
    </row>
    <row r="7" s="1" customFormat="1" ht="42.75" customHeight="1" spans="1:10">
      <c r="A7" s="8" t="s">
        <v>386</v>
      </c>
      <c r="B7" s="8" t="s">
        <v>420</v>
      </c>
      <c r="C7" s="8"/>
      <c r="D7" s="8"/>
      <c r="E7" s="8"/>
      <c r="F7" s="8"/>
      <c r="G7" s="8"/>
      <c r="H7" s="8"/>
      <c r="I7" s="8"/>
      <c r="J7" s="8"/>
    </row>
    <row r="8" s="1" customFormat="1" ht="42.75" customHeight="1" spans="1:10">
      <c r="A8" s="8" t="s">
        <v>388</v>
      </c>
      <c r="B8" s="8" t="s">
        <v>421</v>
      </c>
      <c r="C8" s="8"/>
      <c r="D8" s="8"/>
      <c r="E8" s="8"/>
      <c r="F8" s="8"/>
      <c r="G8" s="8"/>
      <c r="H8" s="8"/>
      <c r="I8" s="8"/>
      <c r="J8" s="8"/>
    </row>
    <row r="9" s="1" customFormat="1" ht="42.75" customHeight="1" spans="1:10">
      <c r="A9" s="8" t="s">
        <v>390</v>
      </c>
      <c r="B9" s="8" t="s">
        <v>422</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423</v>
      </c>
      <c r="C11" s="8"/>
      <c r="D11" s="11">
        <v>0.3</v>
      </c>
      <c r="E11" s="11"/>
      <c r="F11" s="8" t="s">
        <v>395</v>
      </c>
      <c r="G11" s="8"/>
      <c r="H11" s="12" t="s">
        <v>356</v>
      </c>
      <c r="I11" s="12">
        <v>228</v>
      </c>
      <c r="J11" s="12"/>
    </row>
    <row r="12" s="1" customFormat="1" ht="26.25" customHeight="1" spans="1:10">
      <c r="A12" s="8"/>
      <c r="B12" s="8" t="s">
        <v>396</v>
      </c>
      <c r="C12" s="8"/>
      <c r="D12" s="11">
        <v>0.2</v>
      </c>
      <c r="E12" s="11"/>
      <c r="F12" s="8" t="s">
        <v>357</v>
      </c>
      <c r="G12" s="8"/>
      <c r="H12" s="12" t="s">
        <v>356</v>
      </c>
      <c r="I12" s="12">
        <v>90</v>
      </c>
      <c r="J12" s="12"/>
    </row>
    <row r="13" s="1" customFormat="1" ht="26.25" customHeight="1" spans="1:10">
      <c r="A13" s="8"/>
      <c r="B13" s="8" t="s">
        <v>424</v>
      </c>
      <c r="C13" s="8"/>
      <c r="D13" s="11">
        <v>0.3</v>
      </c>
      <c r="E13" s="11"/>
      <c r="F13" s="8" t="s">
        <v>398</v>
      </c>
      <c r="G13" s="8"/>
      <c r="H13" s="12" t="s">
        <v>399</v>
      </c>
      <c r="I13" s="12" t="s">
        <v>412</v>
      </c>
      <c r="J13" s="12"/>
    </row>
    <row r="14" s="1" customFormat="1" ht="26.25" customHeight="1" spans="1:10">
      <c r="A14" s="8"/>
      <c r="B14" s="8" t="s">
        <v>425</v>
      </c>
      <c r="C14" s="8"/>
      <c r="D14" s="11">
        <v>0.2</v>
      </c>
      <c r="E14" s="11"/>
      <c r="F14" s="8" t="s">
        <v>357</v>
      </c>
      <c r="G14" s="8"/>
      <c r="H14" s="12" t="s">
        <v>356</v>
      </c>
      <c r="I14" s="12">
        <v>90</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N10" sqref="N10"/>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426</v>
      </c>
      <c r="C4" s="8"/>
      <c r="D4" s="8"/>
      <c r="E4" s="8"/>
      <c r="F4" s="8"/>
      <c r="G4" s="8"/>
      <c r="H4" s="8" t="s">
        <v>381</v>
      </c>
      <c r="I4" s="8"/>
      <c r="J4" s="12" t="s">
        <v>382</v>
      </c>
    </row>
    <row r="5" s="1" customFormat="1" ht="27.75" customHeight="1" spans="1:10">
      <c r="A5" s="9" t="s">
        <v>383</v>
      </c>
      <c r="B5" s="9">
        <v>287</v>
      </c>
      <c r="C5" s="9"/>
      <c r="D5" s="9"/>
      <c r="E5" s="9"/>
      <c r="F5" s="9"/>
      <c r="G5" s="9"/>
      <c r="H5" s="8" t="s">
        <v>384</v>
      </c>
      <c r="I5" s="8"/>
      <c r="J5" s="12">
        <v>287</v>
      </c>
    </row>
    <row r="6" s="1" customFormat="1" ht="27.75" customHeight="1" spans="1:10">
      <c r="A6" s="9"/>
      <c r="B6" s="9"/>
      <c r="C6" s="9"/>
      <c r="D6" s="9"/>
      <c r="E6" s="9"/>
      <c r="F6" s="9"/>
      <c r="G6" s="9"/>
      <c r="H6" s="8" t="s">
        <v>385</v>
      </c>
      <c r="I6" s="8"/>
      <c r="J6" s="12"/>
    </row>
    <row r="7" s="1" customFormat="1" ht="42.75" customHeight="1" spans="1:10">
      <c r="A7" s="8" t="s">
        <v>386</v>
      </c>
      <c r="B7" s="8" t="s">
        <v>427</v>
      </c>
      <c r="C7" s="8"/>
      <c r="D7" s="8"/>
      <c r="E7" s="8"/>
      <c r="F7" s="8"/>
      <c r="G7" s="8"/>
      <c r="H7" s="8"/>
      <c r="I7" s="8"/>
      <c r="J7" s="8"/>
    </row>
    <row r="8" s="1" customFormat="1" ht="42.75" customHeight="1" spans="1:10">
      <c r="A8" s="8" t="s">
        <v>388</v>
      </c>
      <c r="B8" s="8" t="s">
        <v>428</v>
      </c>
      <c r="C8" s="8"/>
      <c r="D8" s="8"/>
      <c r="E8" s="8"/>
      <c r="F8" s="8"/>
      <c r="G8" s="8"/>
      <c r="H8" s="8"/>
      <c r="I8" s="8"/>
      <c r="J8" s="8"/>
    </row>
    <row r="9" s="1" customFormat="1" ht="42.75" customHeight="1" spans="1:10">
      <c r="A9" s="8" t="s">
        <v>390</v>
      </c>
      <c r="B9" s="8" t="s">
        <v>429</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430</v>
      </c>
      <c r="C11" s="8"/>
      <c r="D11" s="15">
        <v>0.3</v>
      </c>
      <c r="E11" s="8"/>
      <c r="F11" s="8" t="s">
        <v>431</v>
      </c>
      <c r="G11" s="8"/>
      <c r="H11" s="12" t="s">
        <v>407</v>
      </c>
      <c r="I11" s="12">
        <v>6</v>
      </c>
      <c r="J11" s="12"/>
    </row>
    <row r="12" s="1" customFormat="1" ht="26.25" customHeight="1" spans="1:10">
      <c r="A12" s="8"/>
      <c r="B12" s="8" t="s">
        <v>365</v>
      </c>
      <c r="C12" s="8"/>
      <c r="D12" s="15">
        <v>0.3</v>
      </c>
      <c r="E12" s="8"/>
      <c r="F12" s="8" t="s">
        <v>356</v>
      </c>
      <c r="G12" s="8"/>
      <c r="H12" s="12" t="s">
        <v>357</v>
      </c>
      <c r="I12" s="12">
        <v>98</v>
      </c>
      <c r="J12" s="12"/>
    </row>
    <row r="13" s="1" customFormat="1" ht="26.25" customHeight="1" spans="1:10">
      <c r="A13" s="8"/>
      <c r="B13" s="8" t="s">
        <v>432</v>
      </c>
      <c r="C13" s="8"/>
      <c r="D13" s="15">
        <v>0.2</v>
      </c>
      <c r="E13" s="8"/>
      <c r="F13" s="8"/>
      <c r="G13" s="8"/>
      <c r="H13" s="12" t="s">
        <v>399</v>
      </c>
      <c r="I13" s="12" t="s">
        <v>433</v>
      </c>
      <c r="J13" s="12"/>
    </row>
    <row r="14" s="1" customFormat="1" ht="26.25" customHeight="1" spans="1:10">
      <c r="A14" s="8"/>
      <c r="B14" s="8" t="s">
        <v>434</v>
      </c>
      <c r="C14" s="8"/>
      <c r="D14" s="15">
        <v>0.1</v>
      </c>
      <c r="E14" s="8"/>
      <c r="F14" s="8" t="s">
        <v>356</v>
      </c>
      <c r="G14" s="8"/>
      <c r="H14" s="12"/>
      <c r="I14" s="12"/>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P11" sqref="P11"/>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435</v>
      </c>
      <c r="C4" s="8"/>
      <c r="D4" s="8"/>
      <c r="E4" s="8"/>
      <c r="F4" s="8"/>
      <c r="G4" s="8"/>
      <c r="H4" s="8" t="s">
        <v>381</v>
      </c>
      <c r="I4" s="8"/>
      <c r="J4" s="12" t="s">
        <v>382</v>
      </c>
    </row>
    <row r="5" s="1" customFormat="1" ht="27.75" customHeight="1" spans="1:10">
      <c r="A5" s="9" t="s">
        <v>383</v>
      </c>
      <c r="B5" s="9">
        <v>70</v>
      </c>
      <c r="C5" s="9"/>
      <c r="D5" s="9"/>
      <c r="E5" s="9"/>
      <c r="F5" s="9"/>
      <c r="G5" s="9"/>
      <c r="H5" s="8" t="s">
        <v>384</v>
      </c>
      <c r="I5" s="8"/>
      <c r="J5" s="12">
        <v>70</v>
      </c>
    </row>
    <row r="6" s="1" customFormat="1" ht="27.75" customHeight="1" spans="1:10">
      <c r="A6" s="9"/>
      <c r="B6" s="9"/>
      <c r="C6" s="9"/>
      <c r="D6" s="9"/>
      <c r="E6" s="9"/>
      <c r="F6" s="9"/>
      <c r="G6" s="9"/>
      <c r="H6" s="8" t="s">
        <v>385</v>
      </c>
      <c r="I6" s="8"/>
      <c r="J6" s="12"/>
    </row>
    <row r="7" s="1" customFormat="1" ht="42.75" customHeight="1" spans="1:10">
      <c r="A7" s="8" t="s">
        <v>386</v>
      </c>
      <c r="B7" s="8" t="s">
        <v>436</v>
      </c>
      <c r="C7" s="8"/>
      <c r="D7" s="8"/>
      <c r="E7" s="8"/>
      <c r="F7" s="8"/>
      <c r="G7" s="8"/>
      <c r="H7" s="8"/>
      <c r="I7" s="8"/>
      <c r="J7" s="8"/>
    </row>
    <row r="8" s="1" customFormat="1" ht="42.75" customHeight="1" spans="1:10">
      <c r="A8" s="8" t="s">
        <v>388</v>
      </c>
      <c r="B8" s="8" t="s">
        <v>437</v>
      </c>
      <c r="C8" s="8"/>
      <c r="D8" s="8"/>
      <c r="E8" s="8"/>
      <c r="F8" s="8"/>
      <c r="G8" s="8"/>
      <c r="H8" s="8"/>
      <c r="I8" s="8"/>
      <c r="J8" s="8"/>
    </row>
    <row r="9" s="1" customFormat="1" ht="42.75" customHeight="1" spans="1:10">
      <c r="A9" s="8" t="s">
        <v>390</v>
      </c>
      <c r="B9" s="8" t="s">
        <v>438</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430</v>
      </c>
      <c r="C11" s="8"/>
      <c r="D11" s="11">
        <v>0.3</v>
      </c>
      <c r="E11" s="11"/>
      <c r="F11" s="8" t="s">
        <v>407</v>
      </c>
      <c r="G11" s="8"/>
      <c r="H11" s="12" t="s">
        <v>431</v>
      </c>
      <c r="I11" s="12">
        <v>5</v>
      </c>
      <c r="J11" s="12"/>
    </row>
    <row r="12" s="1" customFormat="1" ht="26.25" customHeight="1" spans="1:10">
      <c r="A12" s="8"/>
      <c r="B12" s="8" t="s">
        <v>363</v>
      </c>
      <c r="C12" s="8"/>
      <c r="D12" s="11">
        <v>0.3</v>
      </c>
      <c r="E12" s="11"/>
      <c r="F12" s="8" t="s">
        <v>364</v>
      </c>
      <c r="G12" s="8"/>
      <c r="H12" s="12" t="s">
        <v>431</v>
      </c>
      <c r="I12" s="12">
        <v>1876.95</v>
      </c>
      <c r="J12" s="12"/>
    </row>
    <row r="13" s="1" customFormat="1" ht="26.25" customHeight="1" spans="1:10">
      <c r="A13" s="8"/>
      <c r="B13" s="8" t="s">
        <v>439</v>
      </c>
      <c r="C13" s="8"/>
      <c r="D13" s="11">
        <v>0.2</v>
      </c>
      <c r="E13" s="11"/>
      <c r="F13" s="8" t="s">
        <v>440</v>
      </c>
      <c r="G13" s="8"/>
      <c r="H13" s="12" t="s">
        <v>441</v>
      </c>
      <c r="I13" s="12">
        <v>1</v>
      </c>
      <c r="J13" s="12"/>
    </row>
    <row r="14" s="1" customFormat="1" ht="26.25" customHeight="1" spans="1:10">
      <c r="A14" s="8"/>
      <c r="B14" s="8" t="s">
        <v>442</v>
      </c>
      <c r="C14" s="8"/>
      <c r="D14" s="11">
        <v>0.2</v>
      </c>
      <c r="E14" s="11"/>
      <c r="F14" s="8" t="s">
        <v>398</v>
      </c>
      <c r="G14" s="8"/>
      <c r="H14" s="12" t="s">
        <v>399</v>
      </c>
      <c r="I14" s="12" t="s">
        <v>443</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M6" sqref="M6"/>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444</v>
      </c>
      <c r="C4" s="8"/>
      <c r="D4" s="8"/>
      <c r="E4" s="8"/>
      <c r="F4" s="8"/>
      <c r="G4" s="8"/>
      <c r="H4" s="8" t="s">
        <v>381</v>
      </c>
      <c r="I4" s="8"/>
      <c r="J4" s="12" t="s">
        <v>382</v>
      </c>
    </row>
    <row r="5" s="1" customFormat="1" ht="27.75" customHeight="1" spans="1:10">
      <c r="A5" s="9" t="s">
        <v>383</v>
      </c>
      <c r="B5" s="9">
        <v>2149.5</v>
      </c>
      <c r="C5" s="9"/>
      <c r="D5" s="9"/>
      <c r="E5" s="9"/>
      <c r="F5" s="9"/>
      <c r="G5" s="9"/>
      <c r="H5" s="8" t="s">
        <v>384</v>
      </c>
      <c r="I5" s="8"/>
      <c r="J5" s="12">
        <v>2149.5</v>
      </c>
    </row>
    <row r="6" s="1" customFormat="1" ht="27.75" customHeight="1" spans="1:10">
      <c r="A6" s="9"/>
      <c r="B6" s="9"/>
      <c r="C6" s="9"/>
      <c r="D6" s="9"/>
      <c r="E6" s="9"/>
      <c r="F6" s="9"/>
      <c r="G6" s="9"/>
      <c r="H6" s="8" t="s">
        <v>385</v>
      </c>
      <c r="I6" s="8"/>
      <c r="J6" s="12"/>
    </row>
    <row r="7" s="1" customFormat="1" ht="42.75" customHeight="1" spans="1:10">
      <c r="A7" s="8" t="s">
        <v>386</v>
      </c>
      <c r="B7" s="8" t="s">
        <v>445</v>
      </c>
      <c r="C7" s="8"/>
      <c r="D7" s="8"/>
      <c r="E7" s="8"/>
      <c r="F7" s="8"/>
      <c r="G7" s="8"/>
      <c r="H7" s="8"/>
      <c r="I7" s="8"/>
      <c r="J7" s="8"/>
    </row>
    <row r="8" s="1" customFormat="1" ht="114" customHeight="1" spans="1:10">
      <c r="A8" s="8" t="s">
        <v>388</v>
      </c>
      <c r="B8" s="8" t="s">
        <v>446</v>
      </c>
      <c r="C8" s="8"/>
      <c r="D8" s="8"/>
      <c r="E8" s="8"/>
      <c r="F8" s="8"/>
      <c r="G8" s="8"/>
      <c r="H8" s="8"/>
      <c r="I8" s="8"/>
      <c r="J8" s="8"/>
    </row>
    <row r="9" s="1" customFormat="1" ht="42.75" customHeight="1" spans="1:10">
      <c r="A9" s="8" t="s">
        <v>390</v>
      </c>
      <c r="B9" s="8" t="s">
        <v>447</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448</v>
      </c>
      <c r="C11" s="8"/>
      <c r="D11" s="11">
        <v>0.3</v>
      </c>
      <c r="E11" s="11"/>
      <c r="F11" s="8" t="s">
        <v>407</v>
      </c>
      <c r="G11" s="8"/>
      <c r="H11" s="12" t="s">
        <v>356</v>
      </c>
      <c r="I11" s="12">
        <v>80</v>
      </c>
      <c r="J11" s="12"/>
    </row>
    <row r="12" s="1" customFormat="1" ht="26.25" customHeight="1" spans="1:10">
      <c r="A12" s="8"/>
      <c r="B12" s="8" t="s">
        <v>449</v>
      </c>
      <c r="C12" s="8"/>
      <c r="D12" s="10">
        <v>0.25</v>
      </c>
      <c r="E12" s="11"/>
      <c r="F12" s="8" t="s">
        <v>407</v>
      </c>
      <c r="G12" s="8"/>
      <c r="H12" s="12" t="s">
        <v>356</v>
      </c>
      <c r="I12" s="12">
        <v>80</v>
      </c>
      <c r="J12" s="12"/>
    </row>
    <row r="13" s="1" customFormat="1" ht="26.25" customHeight="1" spans="1:10">
      <c r="A13" s="8"/>
      <c r="B13" s="8" t="s">
        <v>450</v>
      </c>
      <c r="C13" s="8"/>
      <c r="D13" s="11">
        <v>0.2</v>
      </c>
      <c r="E13" s="11"/>
      <c r="F13" s="8" t="s">
        <v>357</v>
      </c>
      <c r="G13" s="8"/>
      <c r="H13" s="12" t="s">
        <v>356</v>
      </c>
      <c r="I13" s="12">
        <v>90</v>
      </c>
      <c r="J13" s="12"/>
    </row>
    <row r="14" s="1" customFormat="1" ht="26.25" customHeight="1" spans="1:10">
      <c r="A14" s="8"/>
      <c r="B14" s="8" t="s">
        <v>451</v>
      </c>
      <c r="C14" s="8"/>
      <c r="D14" s="10">
        <v>0.15</v>
      </c>
      <c r="E14" s="11"/>
      <c r="F14" s="8" t="s">
        <v>357</v>
      </c>
      <c r="G14" s="8"/>
      <c r="H14" s="12" t="s">
        <v>356</v>
      </c>
      <c r="I14" s="12">
        <v>80</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M9" sqref="M9"/>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452</v>
      </c>
      <c r="C4" s="8"/>
      <c r="D4" s="8"/>
      <c r="E4" s="8"/>
      <c r="F4" s="8"/>
      <c r="G4" s="8"/>
      <c r="H4" s="8" t="s">
        <v>381</v>
      </c>
      <c r="I4" s="8"/>
      <c r="J4" s="12" t="s">
        <v>382</v>
      </c>
    </row>
    <row r="5" s="1" customFormat="1" ht="27.75" customHeight="1" spans="1:10">
      <c r="A5" s="9" t="s">
        <v>383</v>
      </c>
      <c r="B5" s="9">
        <v>1980</v>
      </c>
      <c r="C5" s="9"/>
      <c r="D5" s="9"/>
      <c r="E5" s="9"/>
      <c r="F5" s="9"/>
      <c r="G5" s="9"/>
      <c r="H5" s="8" t="s">
        <v>384</v>
      </c>
      <c r="I5" s="8"/>
      <c r="J5" s="12">
        <v>1980</v>
      </c>
    </row>
    <row r="6" s="1" customFormat="1" ht="27.75" customHeight="1" spans="1:10">
      <c r="A6" s="9"/>
      <c r="B6" s="9"/>
      <c r="C6" s="9"/>
      <c r="D6" s="9"/>
      <c r="E6" s="9"/>
      <c r="F6" s="9"/>
      <c r="G6" s="9"/>
      <c r="H6" s="8" t="s">
        <v>385</v>
      </c>
      <c r="I6" s="8"/>
      <c r="J6" s="12"/>
    </row>
    <row r="7" s="1" customFormat="1" ht="42.75" customHeight="1" spans="1:10">
      <c r="A7" s="8" t="s">
        <v>386</v>
      </c>
      <c r="B7" s="8" t="s">
        <v>453</v>
      </c>
      <c r="C7" s="8"/>
      <c r="D7" s="8"/>
      <c r="E7" s="8"/>
      <c r="F7" s="8"/>
      <c r="G7" s="8"/>
      <c r="H7" s="8"/>
      <c r="I7" s="8"/>
      <c r="J7" s="8"/>
    </row>
    <row r="8" s="1" customFormat="1" ht="114" customHeight="1" spans="1:10">
      <c r="A8" s="8" t="s">
        <v>388</v>
      </c>
      <c r="B8" s="8" t="s">
        <v>454</v>
      </c>
      <c r="C8" s="8"/>
      <c r="D8" s="8"/>
      <c r="E8" s="8"/>
      <c r="F8" s="8"/>
      <c r="G8" s="8"/>
      <c r="H8" s="8"/>
      <c r="I8" s="8"/>
      <c r="J8" s="8"/>
    </row>
    <row r="9" s="1" customFormat="1" ht="42.75" customHeight="1" spans="1:10">
      <c r="A9" s="8" t="s">
        <v>390</v>
      </c>
      <c r="B9" s="8" t="s">
        <v>455</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456</v>
      </c>
      <c r="C11" s="8"/>
      <c r="D11" s="11">
        <v>0.3</v>
      </c>
      <c r="E11" s="11"/>
      <c r="F11" s="8" t="s">
        <v>457</v>
      </c>
      <c r="G11" s="8"/>
      <c r="H11" s="12" t="s">
        <v>356</v>
      </c>
      <c r="I11" s="12">
        <v>20000</v>
      </c>
      <c r="J11" s="12"/>
    </row>
    <row r="12" s="1" customFormat="1" ht="26.25" customHeight="1" spans="1:10">
      <c r="A12" s="8"/>
      <c r="B12" s="8" t="s">
        <v>458</v>
      </c>
      <c r="C12" s="8"/>
      <c r="D12" s="10">
        <v>0.3</v>
      </c>
      <c r="E12" s="11"/>
      <c r="F12" s="8" t="s">
        <v>407</v>
      </c>
      <c r="G12" s="8"/>
      <c r="H12" s="12" t="s">
        <v>356</v>
      </c>
      <c r="I12" s="12">
        <v>35</v>
      </c>
      <c r="J12" s="12"/>
    </row>
    <row r="13" s="1" customFormat="1" ht="26.25" customHeight="1" spans="1:10">
      <c r="A13" s="8"/>
      <c r="B13" s="8" t="s">
        <v>459</v>
      </c>
      <c r="C13" s="8"/>
      <c r="D13" s="11">
        <v>0.3</v>
      </c>
      <c r="E13" s="11"/>
      <c r="F13" s="8" t="s">
        <v>357</v>
      </c>
      <c r="G13" s="8"/>
      <c r="H13" s="12" t="s">
        <v>356</v>
      </c>
      <c r="I13" s="12">
        <v>95</v>
      </c>
      <c r="J13" s="12"/>
    </row>
    <row r="14" s="1" customFormat="1" ht="26.25" customHeight="1" spans="1:10">
      <c r="A14" s="8"/>
      <c r="B14" s="8" t="s">
        <v>460</v>
      </c>
      <c r="C14" s="8"/>
      <c r="D14" s="10">
        <v>0.1</v>
      </c>
      <c r="E14" s="11"/>
      <c r="F14" s="8" t="s">
        <v>357</v>
      </c>
      <c r="G14" s="8"/>
      <c r="H14" s="12" t="s">
        <v>356</v>
      </c>
      <c r="I14" s="12">
        <v>85</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opLeftCell="A3" workbookViewId="0">
      <selection activeCell="D8" sqref="D8"/>
    </sheetView>
  </sheetViews>
  <sheetFormatPr defaultColWidth="10" defaultRowHeight="13.5"/>
  <cols>
    <col min="1" max="1" width="0.408333333333333" customWidth="1"/>
    <col min="2" max="2" width="0.133333333333333" customWidth="1"/>
    <col min="3" max="3" width="23.6166666666667" customWidth="1"/>
    <col min="4" max="4" width="24.2916666666667" customWidth="1"/>
    <col min="5" max="5" width="25.7833333333333" customWidth="1"/>
    <col min="6" max="6" width="17.1" customWidth="1"/>
    <col min="7" max="7" width="16.2833333333333" customWidth="1"/>
    <col min="8" max="8" width="15.6083333333333" customWidth="1"/>
    <col min="9" max="9" width="16.4166666666667" customWidth="1"/>
    <col min="10" max="11" width="9.76666666666667" customWidth="1"/>
  </cols>
  <sheetData>
    <row r="1" ht="16.35" customHeight="1" spans="1:3">
      <c r="A1" s="19"/>
      <c r="C1" s="20" t="s">
        <v>5</v>
      </c>
    </row>
    <row r="2" ht="16.35" customHeight="1"/>
    <row r="3" ht="40.5" customHeight="1" spans="3:9">
      <c r="C3" s="30" t="s">
        <v>6</v>
      </c>
      <c r="D3" s="30"/>
      <c r="E3" s="30"/>
      <c r="F3" s="30"/>
      <c r="G3" s="30"/>
      <c r="H3" s="30"/>
      <c r="I3" s="30"/>
    </row>
    <row r="4" ht="23.25" customHeight="1" spans="9:9">
      <c r="I4" s="64" t="s">
        <v>7</v>
      </c>
    </row>
    <row r="5" ht="43.1" customHeight="1" spans="3:9">
      <c r="C5" s="95" t="s">
        <v>8</v>
      </c>
      <c r="D5" s="95"/>
      <c r="E5" s="95" t="s">
        <v>9</v>
      </c>
      <c r="F5" s="95"/>
      <c r="G5" s="95"/>
      <c r="H5" s="95"/>
      <c r="I5" s="95"/>
    </row>
    <row r="6" ht="43.1" customHeight="1" spans="3:9">
      <c r="C6" s="65" t="s">
        <v>10</v>
      </c>
      <c r="D6" s="65" t="s">
        <v>11</v>
      </c>
      <c r="E6" s="65" t="s">
        <v>10</v>
      </c>
      <c r="F6" s="65" t="s">
        <v>12</v>
      </c>
      <c r="G6" s="95" t="s">
        <v>13</v>
      </c>
      <c r="H6" s="95" t="s">
        <v>14</v>
      </c>
      <c r="I6" s="95" t="s">
        <v>15</v>
      </c>
    </row>
    <row r="7" ht="24.15" customHeight="1" spans="3:9">
      <c r="C7" s="66" t="s">
        <v>16</v>
      </c>
      <c r="D7" s="67">
        <f>D8</f>
        <v>257869.05</v>
      </c>
      <c r="E7" s="66" t="s">
        <v>17</v>
      </c>
      <c r="F7" s="67">
        <f>SUM(F8:F11)</f>
        <v>257869.05</v>
      </c>
      <c r="G7" s="67">
        <f>SUM(G8:G11)</f>
        <v>257869.05</v>
      </c>
      <c r="H7" s="67"/>
      <c r="I7" s="67"/>
    </row>
    <row r="8" ht="23.25" customHeight="1" spans="2:9">
      <c r="B8" s="68" t="s">
        <v>18</v>
      </c>
      <c r="C8" s="69" t="s">
        <v>19</v>
      </c>
      <c r="D8" s="70">
        <f>252206.05+5663</f>
        <v>257869.05</v>
      </c>
      <c r="E8" s="69" t="s">
        <v>20</v>
      </c>
      <c r="F8" s="70">
        <f>220374.99+5663</f>
        <v>226037.99</v>
      </c>
      <c r="G8" s="70">
        <f>220374.99+5663</f>
        <v>226037.99</v>
      </c>
      <c r="H8" s="70"/>
      <c r="I8" s="70"/>
    </row>
    <row r="9" ht="23.25" customHeight="1" spans="2:9">
      <c r="B9" s="68"/>
      <c r="C9" s="69" t="s">
        <v>21</v>
      </c>
      <c r="D9" s="70"/>
      <c r="E9" s="69" t="s">
        <v>22</v>
      </c>
      <c r="F9" s="70">
        <v>17970.85</v>
      </c>
      <c r="G9" s="70">
        <v>17970.85</v>
      </c>
      <c r="H9" s="70"/>
      <c r="I9" s="70"/>
    </row>
    <row r="10" ht="23.25" customHeight="1" spans="2:9">
      <c r="B10" s="68"/>
      <c r="C10" s="69" t="s">
        <v>23</v>
      </c>
      <c r="D10" s="70"/>
      <c r="E10" s="69" t="s">
        <v>24</v>
      </c>
      <c r="F10" s="70">
        <v>6125.7</v>
      </c>
      <c r="G10" s="70">
        <v>6125.7</v>
      </c>
      <c r="H10" s="70"/>
      <c r="I10" s="70"/>
    </row>
    <row r="11" ht="23.25" customHeight="1" spans="2:9">
      <c r="B11" s="68"/>
      <c r="C11" s="69"/>
      <c r="D11" s="70"/>
      <c r="E11" s="69" t="s">
        <v>25</v>
      </c>
      <c r="F11" s="70">
        <v>7734.51</v>
      </c>
      <c r="G11" s="70">
        <v>7734.51</v>
      </c>
      <c r="H11" s="70"/>
      <c r="I11" s="70"/>
    </row>
    <row r="12" ht="16.35" customHeight="1" spans="3:9">
      <c r="C12" s="96"/>
      <c r="D12" s="97"/>
      <c r="E12" s="96"/>
      <c r="F12" s="97"/>
      <c r="G12" s="97"/>
      <c r="H12" s="97"/>
      <c r="I12" s="97"/>
    </row>
    <row r="13" ht="22.4" customHeight="1" spans="3:9">
      <c r="C13" s="98" t="s">
        <v>26</v>
      </c>
      <c r="D13" s="67"/>
      <c r="E13" s="98" t="s">
        <v>27</v>
      </c>
      <c r="F13" s="97"/>
      <c r="G13" s="97"/>
      <c r="H13" s="97"/>
      <c r="I13" s="97"/>
    </row>
    <row r="14" ht="21.55" customHeight="1" spans="3:9">
      <c r="C14" s="99" t="s">
        <v>28</v>
      </c>
      <c r="D14" s="100"/>
      <c r="E14" s="96"/>
      <c r="F14" s="97"/>
      <c r="G14" s="97"/>
      <c r="H14" s="97"/>
      <c r="I14" s="97"/>
    </row>
    <row r="15" ht="20.7" customHeight="1" spans="3:9">
      <c r="C15" s="99" t="s">
        <v>29</v>
      </c>
      <c r="D15" s="100"/>
      <c r="E15" s="96"/>
      <c r="F15" s="97"/>
      <c r="G15" s="97"/>
      <c r="H15" s="97"/>
      <c r="I15" s="97"/>
    </row>
    <row r="16" ht="20.7" customHeight="1" spans="3:9">
      <c r="C16" s="99" t="s">
        <v>30</v>
      </c>
      <c r="D16" s="100"/>
      <c r="E16" s="96"/>
      <c r="F16" s="97"/>
      <c r="G16" s="97"/>
      <c r="H16" s="97"/>
      <c r="I16" s="97"/>
    </row>
    <row r="17" ht="16.35" customHeight="1" spans="3:9">
      <c r="C17" s="96"/>
      <c r="D17" s="97"/>
      <c r="E17" s="96"/>
      <c r="F17" s="97"/>
      <c r="G17" s="97"/>
      <c r="H17" s="97"/>
      <c r="I17" s="97"/>
    </row>
    <row r="18" ht="24.15" customHeight="1" spans="3:9">
      <c r="C18" s="66" t="s">
        <v>31</v>
      </c>
      <c r="D18" s="67">
        <f>D7</f>
        <v>257869.05</v>
      </c>
      <c r="E18" s="66" t="s">
        <v>32</v>
      </c>
      <c r="F18" s="67">
        <f>F7</f>
        <v>257869.05</v>
      </c>
      <c r="G18" s="67">
        <f>G7</f>
        <v>257869.05</v>
      </c>
      <c r="H18" s="67"/>
      <c r="I18" s="67"/>
    </row>
  </sheetData>
  <mergeCells count="3">
    <mergeCell ref="C3:I3"/>
    <mergeCell ref="C5:D5"/>
    <mergeCell ref="E5:I5"/>
  </mergeCells>
  <printOptions horizontalCentered="1"/>
  <pageMargins left="0.0780000016093254" right="0.0780000016093254" top="0.39300000667572" bottom="0.0780000016093254" header="0" footer="0"/>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selection activeCell="S9" sqref="S9"/>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461</v>
      </c>
      <c r="C4" s="8"/>
      <c r="D4" s="8"/>
      <c r="E4" s="8"/>
      <c r="F4" s="8"/>
      <c r="G4" s="8"/>
      <c r="H4" s="8" t="s">
        <v>381</v>
      </c>
      <c r="I4" s="8"/>
      <c r="J4" s="12" t="s">
        <v>382</v>
      </c>
    </row>
    <row r="5" s="1" customFormat="1" ht="27.75" customHeight="1" spans="1:10">
      <c r="A5" s="9" t="s">
        <v>383</v>
      </c>
      <c r="B5" s="9">
        <v>500</v>
      </c>
      <c r="C5" s="9"/>
      <c r="D5" s="9"/>
      <c r="E5" s="9"/>
      <c r="F5" s="9"/>
      <c r="G5" s="9"/>
      <c r="H5" s="8" t="s">
        <v>384</v>
      </c>
      <c r="I5" s="8"/>
      <c r="J5" s="12">
        <v>500</v>
      </c>
    </row>
    <row r="6" s="1" customFormat="1" ht="27.75" customHeight="1" spans="1:10">
      <c r="A6" s="9"/>
      <c r="B6" s="9"/>
      <c r="C6" s="9"/>
      <c r="D6" s="9"/>
      <c r="E6" s="9"/>
      <c r="F6" s="9"/>
      <c r="G6" s="9"/>
      <c r="H6" s="8" t="s">
        <v>385</v>
      </c>
      <c r="I6" s="8"/>
      <c r="J6" s="12"/>
    </row>
    <row r="7" s="1" customFormat="1" ht="42.75" customHeight="1" spans="1:10">
      <c r="A7" s="8" t="s">
        <v>386</v>
      </c>
      <c r="B7" s="8" t="s">
        <v>462</v>
      </c>
      <c r="C7" s="8"/>
      <c r="D7" s="8"/>
      <c r="E7" s="8"/>
      <c r="F7" s="8"/>
      <c r="G7" s="8"/>
      <c r="H7" s="8"/>
      <c r="I7" s="8"/>
      <c r="J7" s="8"/>
    </row>
    <row r="8" s="1" customFormat="1" ht="114" customHeight="1" spans="1:10">
      <c r="A8" s="8" t="s">
        <v>388</v>
      </c>
      <c r="B8" s="8" t="s">
        <v>463</v>
      </c>
      <c r="C8" s="8"/>
      <c r="D8" s="8"/>
      <c r="E8" s="8"/>
      <c r="F8" s="8"/>
      <c r="G8" s="8"/>
      <c r="H8" s="8"/>
      <c r="I8" s="8"/>
      <c r="J8" s="8"/>
    </row>
    <row r="9" s="1" customFormat="1" ht="156" customHeight="1" spans="1:10">
      <c r="A9" s="8" t="s">
        <v>390</v>
      </c>
      <c r="B9" s="8" t="s">
        <v>464</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465</v>
      </c>
      <c r="C11" s="8"/>
      <c r="D11" s="11">
        <v>0.3</v>
      </c>
      <c r="E11" s="11"/>
      <c r="F11" s="8" t="s">
        <v>466</v>
      </c>
      <c r="G11" s="8"/>
      <c r="H11" s="12" t="s">
        <v>356</v>
      </c>
      <c r="I11" s="12">
        <v>8</v>
      </c>
      <c r="J11" s="12"/>
    </row>
    <row r="12" s="1" customFormat="1" ht="26.25" customHeight="1" spans="1:10">
      <c r="A12" s="8"/>
      <c r="B12" s="8" t="s">
        <v>467</v>
      </c>
      <c r="C12" s="8"/>
      <c r="D12" s="10">
        <v>0.2</v>
      </c>
      <c r="E12" s="11"/>
      <c r="F12" s="8" t="s">
        <v>409</v>
      </c>
      <c r="G12" s="8"/>
      <c r="H12" s="12" t="s">
        <v>468</v>
      </c>
      <c r="I12" s="12">
        <v>2500</v>
      </c>
      <c r="J12" s="12"/>
    </row>
    <row r="13" s="1" customFormat="1" ht="26.25" customHeight="1" spans="1:10">
      <c r="A13" s="8"/>
      <c r="B13" s="8" t="s">
        <v>469</v>
      </c>
      <c r="C13" s="8"/>
      <c r="D13" s="11">
        <v>0.2</v>
      </c>
      <c r="E13" s="11"/>
      <c r="F13" s="8" t="s">
        <v>357</v>
      </c>
      <c r="G13" s="8"/>
      <c r="H13" s="12" t="s">
        <v>356</v>
      </c>
      <c r="I13" s="12">
        <v>100</v>
      </c>
      <c r="J13" s="12"/>
    </row>
    <row r="14" s="1" customFormat="1" ht="26.25" customHeight="1" spans="1:10">
      <c r="A14" s="8"/>
      <c r="B14" s="8" t="s">
        <v>459</v>
      </c>
      <c r="C14" s="8"/>
      <c r="D14" s="11">
        <v>0.2</v>
      </c>
      <c r="E14" s="11"/>
      <c r="F14" s="8" t="s">
        <v>357</v>
      </c>
      <c r="G14" s="8"/>
      <c r="H14" s="12" t="s">
        <v>356</v>
      </c>
      <c r="I14" s="12">
        <v>80</v>
      </c>
      <c r="J14" s="12"/>
    </row>
    <row r="15" s="1" customFormat="1" ht="26.25" customHeight="1" spans="1:10">
      <c r="A15" s="8"/>
      <c r="B15" s="8" t="s">
        <v>470</v>
      </c>
      <c r="C15" s="8"/>
      <c r="D15" s="10">
        <v>0.1</v>
      </c>
      <c r="E15" s="11"/>
      <c r="F15" s="8" t="s">
        <v>357</v>
      </c>
      <c r="G15" s="8"/>
      <c r="H15" s="12" t="s">
        <v>356</v>
      </c>
      <c r="I15" s="12">
        <v>100</v>
      </c>
      <c r="J15" s="12"/>
    </row>
    <row r="16" ht="33.75" customHeight="1" spans="1:7">
      <c r="A16" s="13"/>
      <c r="B16" s="13"/>
      <c r="C16" s="13"/>
      <c r="D16" s="13"/>
      <c r="E16" s="13"/>
      <c r="F16" s="13"/>
      <c r="G16" s="13"/>
    </row>
  </sheetData>
  <mergeCells count="37">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B15:C15"/>
    <mergeCell ref="D15:E15"/>
    <mergeCell ref="F15:G15"/>
    <mergeCell ref="I15:J15"/>
    <mergeCell ref="A5:A6"/>
    <mergeCell ref="A10:A15"/>
    <mergeCell ref="B5:G6"/>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selection activeCell="Q8" sqref="Q8"/>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471</v>
      </c>
      <c r="C4" s="8"/>
      <c r="D4" s="8"/>
      <c r="E4" s="8"/>
      <c r="F4" s="8"/>
      <c r="G4" s="8"/>
      <c r="H4" s="8" t="s">
        <v>381</v>
      </c>
      <c r="I4" s="8"/>
      <c r="J4" s="12" t="s">
        <v>382</v>
      </c>
    </row>
    <row r="5" s="1" customFormat="1" ht="27.75" customHeight="1" spans="1:10">
      <c r="A5" s="9" t="s">
        <v>383</v>
      </c>
      <c r="B5" s="9">
        <v>75</v>
      </c>
      <c r="C5" s="9"/>
      <c r="D5" s="9"/>
      <c r="E5" s="9"/>
      <c r="F5" s="9"/>
      <c r="G5" s="9"/>
      <c r="H5" s="8" t="s">
        <v>384</v>
      </c>
      <c r="I5" s="8"/>
      <c r="J5" s="12">
        <v>75</v>
      </c>
    </row>
    <row r="6" s="1" customFormat="1" ht="27.75" customHeight="1" spans="1:10">
      <c r="A6" s="9"/>
      <c r="B6" s="9"/>
      <c r="C6" s="9"/>
      <c r="D6" s="9"/>
      <c r="E6" s="9"/>
      <c r="F6" s="9"/>
      <c r="G6" s="9"/>
      <c r="H6" s="8" t="s">
        <v>385</v>
      </c>
      <c r="I6" s="8"/>
      <c r="J6" s="12"/>
    </row>
    <row r="7" s="1" customFormat="1" ht="42.75" customHeight="1" spans="1:10">
      <c r="A7" s="8" t="s">
        <v>386</v>
      </c>
      <c r="B7" s="8" t="s">
        <v>472</v>
      </c>
      <c r="C7" s="8"/>
      <c r="D7" s="8"/>
      <c r="E7" s="8"/>
      <c r="F7" s="8"/>
      <c r="G7" s="8"/>
      <c r="H7" s="8"/>
      <c r="I7" s="8"/>
      <c r="J7" s="8"/>
    </row>
    <row r="8" s="1" customFormat="1" ht="114" customHeight="1" spans="1:10">
      <c r="A8" s="8" t="s">
        <v>388</v>
      </c>
      <c r="B8" s="8" t="s">
        <v>473</v>
      </c>
      <c r="C8" s="8"/>
      <c r="D8" s="8"/>
      <c r="E8" s="8"/>
      <c r="F8" s="8"/>
      <c r="G8" s="8"/>
      <c r="H8" s="8"/>
      <c r="I8" s="8"/>
      <c r="J8" s="8"/>
    </row>
    <row r="9" s="1" customFormat="1" ht="156" customHeight="1" spans="1:10">
      <c r="A9" s="8" t="s">
        <v>390</v>
      </c>
      <c r="B9" s="8" t="s">
        <v>464</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465</v>
      </c>
      <c r="C11" s="8"/>
      <c r="D11" s="11">
        <v>0.3</v>
      </c>
      <c r="E11" s="11"/>
      <c r="F11" s="8" t="s">
        <v>466</v>
      </c>
      <c r="G11" s="8"/>
      <c r="H11" s="12" t="s">
        <v>356</v>
      </c>
      <c r="I11" s="12">
        <v>8</v>
      </c>
      <c r="J11" s="12"/>
    </row>
    <row r="12" s="1" customFormat="1" ht="26.25" customHeight="1" spans="1:10">
      <c r="A12" s="8"/>
      <c r="B12" s="8" t="s">
        <v>467</v>
      </c>
      <c r="C12" s="8"/>
      <c r="D12" s="10">
        <v>0.2</v>
      </c>
      <c r="E12" s="11"/>
      <c r="F12" s="8" t="s">
        <v>409</v>
      </c>
      <c r="G12" s="8"/>
      <c r="H12" s="12" t="s">
        <v>468</v>
      </c>
      <c r="I12" s="12">
        <v>2500</v>
      </c>
      <c r="J12" s="12"/>
    </row>
    <row r="13" s="1" customFormat="1" ht="26.25" customHeight="1" spans="1:10">
      <c r="A13" s="8"/>
      <c r="B13" s="8" t="s">
        <v>469</v>
      </c>
      <c r="C13" s="8"/>
      <c r="D13" s="11">
        <v>0.2</v>
      </c>
      <c r="E13" s="11"/>
      <c r="F13" s="8" t="s">
        <v>357</v>
      </c>
      <c r="G13" s="8"/>
      <c r="H13" s="12" t="s">
        <v>356</v>
      </c>
      <c r="I13" s="12">
        <v>100</v>
      </c>
      <c r="J13" s="12"/>
    </row>
    <row r="14" s="1" customFormat="1" ht="26.25" customHeight="1" spans="1:10">
      <c r="A14" s="8"/>
      <c r="B14" s="8" t="s">
        <v>459</v>
      </c>
      <c r="C14" s="8"/>
      <c r="D14" s="11">
        <v>0.2</v>
      </c>
      <c r="E14" s="11"/>
      <c r="F14" s="8" t="s">
        <v>357</v>
      </c>
      <c r="G14" s="8"/>
      <c r="H14" s="12" t="s">
        <v>356</v>
      </c>
      <c r="I14" s="12">
        <v>80</v>
      </c>
      <c r="J14" s="12"/>
    </row>
    <row r="15" s="1" customFormat="1" ht="26.25" customHeight="1" spans="1:10">
      <c r="A15" s="8"/>
      <c r="B15" s="8" t="s">
        <v>470</v>
      </c>
      <c r="C15" s="8"/>
      <c r="D15" s="10">
        <v>0.1</v>
      </c>
      <c r="E15" s="11"/>
      <c r="F15" s="8" t="s">
        <v>357</v>
      </c>
      <c r="G15" s="8"/>
      <c r="H15" s="12" t="s">
        <v>356</v>
      </c>
      <c r="I15" s="12">
        <v>100</v>
      </c>
      <c r="J15" s="12"/>
    </row>
    <row r="16" ht="33.75" customHeight="1" spans="1:7">
      <c r="A16" s="13"/>
      <c r="B16" s="13"/>
      <c r="C16" s="13"/>
      <c r="D16" s="13"/>
      <c r="E16" s="13"/>
      <c r="F16" s="13"/>
      <c r="G16" s="13"/>
    </row>
  </sheetData>
  <mergeCells count="37">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B15:C15"/>
    <mergeCell ref="D15:E15"/>
    <mergeCell ref="F15:G15"/>
    <mergeCell ref="I15:J15"/>
    <mergeCell ref="A5:A6"/>
    <mergeCell ref="A10:A15"/>
    <mergeCell ref="B5:G6"/>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selection activeCell="I11" sqref="I11:J15"/>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474</v>
      </c>
      <c r="C4" s="8"/>
      <c r="D4" s="8"/>
      <c r="E4" s="8"/>
      <c r="F4" s="8"/>
      <c r="G4" s="8"/>
      <c r="H4" s="8" t="s">
        <v>381</v>
      </c>
      <c r="I4" s="8"/>
      <c r="J4" s="12" t="s">
        <v>382</v>
      </c>
    </row>
    <row r="5" s="1" customFormat="1" ht="27.75" customHeight="1" spans="1:10">
      <c r="A5" s="9" t="s">
        <v>383</v>
      </c>
      <c r="B5" s="9">
        <v>200</v>
      </c>
      <c r="C5" s="9"/>
      <c r="D5" s="9"/>
      <c r="E5" s="9"/>
      <c r="F5" s="9"/>
      <c r="G5" s="9"/>
      <c r="H5" s="8" t="s">
        <v>384</v>
      </c>
      <c r="I5" s="8"/>
      <c r="J5" s="12">
        <v>200</v>
      </c>
    </row>
    <row r="6" s="1" customFormat="1" ht="27.75" customHeight="1" spans="1:10">
      <c r="A6" s="9"/>
      <c r="B6" s="9"/>
      <c r="C6" s="9"/>
      <c r="D6" s="9"/>
      <c r="E6" s="9"/>
      <c r="F6" s="9"/>
      <c r="G6" s="9"/>
      <c r="H6" s="8" t="s">
        <v>385</v>
      </c>
      <c r="I6" s="8"/>
      <c r="J6" s="12"/>
    </row>
    <row r="7" s="1" customFormat="1" ht="42.75" customHeight="1" spans="1:10">
      <c r="A7" s="8" t="s">
        <v>386</v>
      </c>
      <c r="B7" s="8" t="s">
        <v>475</v>
      </c>
      <c r="C7" s="8"/>
      <c r="D7" s="8"/>
      <c r="E7" s="8"/>
      <c r="F7" s="8"/>
      <c r="G7" s="8"/>
      <c r="H7" s="8"/>
      <c r="I7" s="8"/>
      <c r="J7" s="8"/>
    </row>
    <row r="8" s="1" customFormat="1" ht="114" customHeight="1" spans="1:10">
      <c r="A8" s="8" t="s">
        <v>388</v>
      </c>
      <c r="B8" s="8" t="s">
        <v>476</v>
      </c>
      <c r="C8" s="8"/>
      <c r="D8" s="8"/>
      <c r="E8" s="8"/>
      <c r="F8" s="8"/>
      <c r="G8" s="8"/>
      <c r="H8" s="8"/>
      <c r="I8" s="8"/>
      <c r="J8" s="8"/>
    </row>
    <row r="9" s="1" customFormat="1" ht="51" customHeight="1" spans="1:10">
      <c r="A9" s="8" t="s">
        <v>390</v>
      </c>
      <c r="B9" s="8" t="s">
        <v>477</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478</v>
      </c>
      <c r="C11" s="8"/>
      <c r="D11" s="11">
        <v>0.2</v>
      </c>
      <c r="E11" s="11"/>
      <c r="F11" s="8" t="s">
        <v>479</v>
      </c>
      <c r="G11" s="8"/>
      <c r="H11" s="12" t="s">
        <v>356</v>
      </c>
      <c r="I11" s="12">
        <v>31</v>
      </c>
      <c r="J11" s="12"/>
    </row>
    <row r="12" s="1" customFormat="1" ht="26.25" customHeight="1" spans="1:10">
      <c r="A12" s="8"/>
      <c r="B12" s="8" t="s">
        <v>480</v>
      </c>
      <c r="C12" s="8"/>
      <c r="D12" s="10">
        <v>0.2</v>
      </c>
      <c r="E12" s="11"/>
      <c r="F12" s="8" t="s">
        <v>357</v>
      </c>
      <c r="G12" s="8"/>
      <c r="H12" s="12" t="s">
        <v>356</v>
      </c>
      <c r="I12" s="12">
        <v>100</v>
      </c>
      <c r="J12" s="12"/>
    </row>
    <row r="13" s="1" customFormat="1" ht="26.25" customHeight="1" spans="1:10">
      <c r="A13" s="8"/>
      <c r="B13" s="8" t="s">
        <v>481</v>
      </c>
      <c r="C13" s="8"/>
      <c r="D13" s="11">
        <v>0.2</v>
      </c>
      <c r="E13" s="11"/>
      <c r="F13" s="8" t="s">
        <v>357</v>
      </c>
      <c r="G13" s="8"/>
      <c r="H13" s="12" t="s">
        <v>356</v>
      </c>
      <c r="I13" s="12">
        <v>100</v>
      </c>
      <c r="J13" s="12"/>
    </row>
    <row r="14" s="1" customFormat="1" ht="26.25" customHeight="1" spans="1:10">
      <c r="A14" s="8"/>
      <c r="B14" s="8" t="s">
        <v>482</v>
      </c>
      <c r="C14" s="8"/>
      <c r="D14" s="11">
        <v>0.1</v>
      </c>
      <c r="E14" s="11"/>
      <c r="F14" s="8" t="s">
        <v>357</v>
      </c>
      <c r="G14" s="8"/>
      <c r="H14" s="12" t="s">
        <v>356</v>
      </c>
      <c r="I14" s="12">
        <v>95</v>
      </c>
      <c r="J14" s="12"/>
    </row>
    <row r="15" s="1" customFormat="1" ht="26.25" customHeight="1" spans="1:10">
      <c r="A15" s="8"/>
      <c r="B15" s="8" t="s">
        <v>483</v>
      </c>
      <c r="C15" s="8"/>
      <c r="D15" s="11">
        <v>0.3</v>
      </c>
      <c r="E15" s="11"/>
      <c r="F15" s="8" t="s">
        <v>357</v>
      </c>
      <c r="G15" s="8"/>
      <c r="H15" s="12" t="s">
        <v>356</v>
      </c>
      <c r="I15" s="12">
        <v>95</v>
      </c>
      <c r="J15" s="12"/>
    </row>
    <row r="16" ht="33.75" customHeight="1" spans="1:7">
      <c r="A16" s="13"/>
      <c r="B16" s="13"/>
      <c r="C16" s="13"/>
      <c r="D16" s="13"/>
      <c r="E16" s="13"/>
      <c r="F16" s="13"/>
      <c r="G16" s="13"/>
    </row>
  </sheetData>
  <mergeCells count="37">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B15:C15"/>
    <mergeCell ref="D15:E15"/>
    <mergeCell ref="F15:G15"/>
    <mergeCell ref="I15:J15"/>
    <mergeCell ref="A5:A6"/>
    <mergeCell ref="A10:A15"/>
    <mergeCell ref="B5:G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topLeftCell="A2" workbookViewId="0">
      <selection activeCell="I11" sqref="I11:J14"/>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484</v>
      </c>
      <c r="C4" s="8"/>
      <c r="D4" s="8"/>
      <c r="E4" s="8"/>
      <c r="F4" s="8"/>
      <c r="G4" s="8"/>
      <c r="H4" s="8" t="s">
        <v>381</v>
      </c>
      <c r="I4" s="8"/>
      <c r="J4" s="12" t="s">
        <v>382</v>
      </c>
    </row>
    <row r="5" s="1" customFormat="1" ht="27.75" customHeight="1" spans="1:10">
      <c r="A5" s="9" t="s">
        <v>383</v>
      </c>
      <c r="B5" s="9">
        <v>500</v>
      </c>
      <c r="C5" s="9"/>
      <c r="D5" s="9"/>
      <c r="E5" s="9"/>
      <c r="F5" s="9"/>
      <c r="G5" s="9"/>
      <c r="H5" s="8" t="s">
        <v>384</v>
      </c>
      <c r="I5" s="8"/>
      <c r="J5" s="12">
        <v>500</v>
      </c>
    </row>
    <row r="6" s="1" customFormat="1" ht="27.75" customHeight="1" spans="1:10">
      <c r="A6" s="9"/>
      <c r="B6" s="9"/>
      <c r="C6" s="9"/>
      <c r="D6" s="9"/>
      <c r="E6" s="9"/>
      <c r="F6" s="9"/>
      <c r="G6" s="9"/>
      <c r="H6" s="8" t="s">
        <v>385</v>
      </c>
      <c r="I6" s="8"/>
      <c r="J6" s="12"/>
    </row>
    <row r="7" s="1" customFormat="1" ht="42.75" customHeight="1" spans="1:10">
      <c r="A7" s="8" t="s">
        <v>386</v>
      </c>
      <c r="B7" s="8" t="s">
        <v>485</v>
      </c>
      <c r="C7" s="8"/>
      <c r="D7" s="8"/>
      <c r="E7" s="8"/>
      <c r="F7" s="8"/>
      <c r="G7" s="8"/>
      <c r="H7" s="8"/>
      <c r="I7" s="8"/>
      <c r="J7" s="8"/>
    </row>
    <row r="8" s="1" customFormat="1" ht="114" customHeight="1" spans="1:10">
      <c r="A8" s="8" t="s">
        <v>388</v>
      </c>
      <c r="B8" s="8" t="s">
        <v>486</v>
      </c>
      <c r="C8" s="8"/>
      <c r="D8" s="8"/>
      <c r="E8" s="8"/>
      <c r="F8" s="8"/>
      <c r="G8" s="8"/>
      <c r="H8" s="8"/>
      <c r="I8" s="8"/>
      <c r="J8" s="8"/>
    </row>
    <row r="9" s="1" customFormat="1" ht="51" customHeight="1" spans="1:10">
      <c r="A9" s="8" t="s">
        <v>390</v>
      </c>
      <c r="B9" s="8" t="s">
        <v>487</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488</v>
      </c>
      <c r="C11" s="8"/>
      <c r="D11" s="11">
        <v>0.4</v>
      </c>
      <c r="E11" s="11"/>
      <c r="F11" s="8" t="s">
        <v>489</v>
      </c>
      <c r="G11" s="8"/>
      <c r="H11" s="12" t="s">
        <v>356</v>
      </c>
      <c r="I11" s="12">
        <v>30000</v>
      </c>
      <c r="J11" s="12"/>
    </row>
    <row r="12" s="1" customFormat="1" ht="26.25" customHeight="1" spans="1:10">
      <c r="A12" s="8"/>
      <c r="B12" s="8" t="s">
        <v>490</v>
      </c>
      <c r="C12" s="8"/>
      <c r="D12" s="10">
        <v>0.2</v>
      </c>
      <c r="E12" s="11"/>
      <c r="F12" s="8" t="s">
        <v>357</v>
      </c>
      <c r="G12" s="8"/>
      <c r="H12" s="12" t="s">
        <v>356</v>
      </c>
      <c r="I12" s="12">
        <v>90</v>
      </c>
      <c r="J12" s="12"/>
    </row>
    <row r="13" s="1" customFormat="1" ht="26.25" customHeight="1" spans="1:10">
      <c r="A13" s="8"/>
      <c r="B13" s="8" t="s">
        <v>491</v>
      </c>
      <c r="C13" s="8"/>
      <c r="D13" s="11">
        <v>0.1</v>
      </c>
      <c r="E13" s="11"/>
      <c r="F13" s="8" t="s">
        <v>357</v>
      </c>
      <c r="G13" s="8"/>
      <c r="H13" s="12" t="s">
        <v>356</v>
      </c>
      <c r="I13" s="12">
        <v>95</v>
      </c>
      <c r="J13" s="12"/>
    </row>
    <row r="14" s="1" customFormat="1" ht="26.25" customHeight="1" spans="1:10">
      <c r="A14" s="8"/>
      <c r="B14" s="8" t="s">
        <v>492</v>
      </c>
      <c r="C14" s="8"/>
      <c r="D14" s="11">
        <v>0.3</v>
      </c>
      <c r="E14" s="11"/>
      <c r="F14" s="8" t="s">
        <v>357</v>
      </c>
      <c r="G14" s="8"/>
      <c r="H14" s="12" t="s">
        <v>431</v>
      </c>
      <c r="I14" s="12">
        <v>13</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selection activeCell="B7" sqref="B7:J9"/>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493</v>
      </c>
      <c r="C4" s="8"/>
      <c r="D4" s="8"/>
      <c r="E4" s="8"/>
      <c r="F4" s="8"/>
      <c r="G4" s="8"/>
      <c r="H4" s="8" t="s">
        <v>381</v>
      </c>
      <c r="I4" s="8"/>
      <c r="J4" s="12" t="s">
        <v>382</v>
      </c>
    </row>
    <row r="5" s="1" customFormat="1" ht="27.75" customHeight="1" spans="1:10">
      <c r="A5" s="9" t="s">
        <v>383</v>
      </c>
      <c r="B5" s="9">
        <v>1090.23</v>
      </c>
      <c r="C5" s="9"/>
      <c r="D5" s="9"/>
      <c r="E5" s="9"/>
      <c r="F5" s="9"/>
      <c r="G5" s="9"/>
      <c r="H5" s="8" t="s">
        <v>384</v>
      </c>
      <c r="I5" s="8"/>
      <c r="J5" s="12">
        <v>1090.23</v>
      </c>
    </row>
    <row r="6" s="1" customFormat="1" ht="27.75" customHeight="1" spans="1:10">
      <c r="A6" s="9"/>
      <c r="B6" s="9"/>
      <c r="C6" s="9"/>
      <c r="D6" s="9"/>
      <c r="E6" s="9"/>
      <c r="F6" s="9"/>
      <c r="G6" s="9"/>
      <c r="H6" s="8" t="s">
        <v>385</v>
      </c>
      <c r="I6" s="8"/>
      <c r="J6" s="12"/>
    </row>
    <row r="7" s="1" customFormat="1" ht="42.75" customHeight="1" spans="1:10">
      <c r="A7" s="8" t="s">
        <v>386</v>
      </c>
      <c r="B7" s="8" t="s">
        <v>494</v>
      </c>
      <c r="C7" s="8"/>
      <c r="D7" s="8"/>
      <c r="E7" s="8"/>
      <c r="F7" s="8"/>
      <c r="G7" s="8"/>
      <c r="H7" s="8"/>
      <c r="I7" s="8"/>
      <c r="J7" s="8"/>
    </row>
    <row r="8" s="1" customFormat="1" ht="114" customHeight="1" spans="1:10">
      <c r="A8" s="8" t="s">
        <v>388</v>
      </c>
      <c r="B8" s="8" t="s">
        <v>495</v>
      </c>
      <c r="C8" s="8"/>
      <c r="D8" s="8"/>
      <c r="E8" s="8"/>
      <c r="F8" s="8"/>
      <c r="G8" s="8"/>
      <c r="H8" s="8"/>
      <c r="I8" s="8"/>
      <c r="J8" s="8"/>
    </row>
    <row r="9" s="1" customFormat="1" ht="51" customHeight="1" spans="1:10">
      <c r="A9" s="8" t="s">
        <v>390</v>
      </c>
      <c r="B9" s="8" t="s">
        <v>496</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425</v>
      </c>
      <c r="C11" s="8"/>
      <c r="D11" s="10">
        <v>0.1</v>
      </c>
      <c r="E11" s="11"/>
      <c r="F11" s="8" t="s">
        <v>357</v>
      </c>
      <c r="G11" s="8"/>
      <c r="H11" s="12" t="s">
        <v>356</v>
      </c>
      <c r="I11" s="12" t="s">
        <v>497</v>
      </c>
      <c r="J11" s="12"/>
    </row>
    <row r="12" s="1" customFormat="1" ht="26.25" customHeight="1" spans="1:10">
      <c r="A12" s="8"/>
      <c r="B12" s="8" t="s">
        <v>367</v>
      </c>
      <c r="C12" s="8"/>
      <c r="D12" s="10">
        <v>0.2</v>
      </c>
      <c r="E12" s="11"/>
      <c r="F12" s="8" t="s">
        <v>357</v>
      </c>
      <c r="G12" s="8"/>
      <c r="H12" s="12" t="s">
        <v>356</v>
      </c>
      <c r="I12" s="12" t="s">
        <v>498</v>
      </c>
      <c r="J12" s="12"/>
    </row>
    <row r="13" s="1" customFormat="1" ht="26.25" customHeight="1" spans="1:10">
      <c r="A13" s="8"/>
      <c r="B13" s="8" t="s">
        <v>499</v>
      </c>
      <c r="C13" s="8"/>
      <c r="D13" s="10">
        <v>0.2</v>
      </c>
      <c r="E13" s="11"/>
      <c r="F13" s="8" t="s">
        <v>395</v>
      </c>
      <c r="G13" s="8"/>
      <c r="H13" s="12" t="s">
        <v>356</v>
      </c>
      <c r="I13" s="12" t="s">
        <v>500</v>
      </c>
      <c r="J13" s="12"/>
    </row>
    <row r="14" s="1" customFormat="1" ht="26.25" customHeight="1" spans="1:10">
      <c r="A14" s="8"/>
      <c r="B14" s="8" t="s">
        <v>501</v>
      </c>
      <c r="C14" s="8"/>
      <c r="D14" s="10">
        <v>0.25</v>
      </c>
      <c r="E14" s="11"/>
      <c r="F14" s="8" t="s">
        <v>362</v>
      </c>
      <c r="G14" s="8"/>
      <c r="H14" s="12" t="s">
        <v>356</v>
      </c>
      <c r="I14" s="12" t="s">
        <v>502</v>
      </c>
      <c r="J14" s="12"/>
    </row>
    <row r="15" s="1" customFormat="1" ht="26.25" customHeight="1" spans="1:10">
      <c r="A15" s="8"/>
      <c r="B15" s="8" t="s">
        <v>503</v>
      </c>
      <c r="C15" s="8"/>
      <c r="D15" s="10">
        <v>0.15</v>
      </c>
      <c r="E15" s="11"/>
      <c r="F15" s="8" t="s">
        <v>362</v>
      </c>
      <c r="G15" s="8"/>
      <c r="H15" s="12" t="s">
        <v>356</v>
      </c>
      <c r="I15" s="12" t="s">
        <v>375</v>
      </c>
      <c r="J15" s="12"/>
    </row>
    <row r="16" ht="33.75" customHeight="1" spans="1:7">
      <c r="A16" s="13"/>
      <c r="B16" s="13"/>
      <c r="C16" s="13"/>
      <c r="D16" s="13"/>
      <c r="E16" s="13"/>
      <c r="F16" s="13"/>
      <c r="G16" s="13"/>
    </row>
  </sheetData>
  <mergeCells count="37">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B15:C15"/>
    <mergeCell ref="D15:E15"/>
    <mergeCell ref="F15:G15"/>
    <mergeCell ref="I15:J15"/>
    <mergeCell ref="A5:A6"/>
    <mergeCell ref="A10:A15"/>
    <mergeCell ref="B5:G6"/>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B7" sqref="B7:J9"/>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504</v>
      </c>
      <c r="C4" s="8"/>
      <c r="D4" s="8"/>
      <c r="E4" s="8"/>
      <c r="F4" s="8"/>
      <c r="G4" s="8"/>
      <c r="H4" s="8" t="s">
        <v>381</v>
      </c>
      <c r="I4" s="8"/>
      <c r="J4" s="12" t="s">
        <v>382</v>
      </c>
    </row>
    <row r="5" s="1" customFormat="1" ht="27.75" customHeight="1" spans="1:10">
      <c r="A5" s="9" t="s">
        <v>383</v>
      </c>
      <c r="B5" s="9">
        <v>142.33</v>
      </c>
      <c r="C5" s="9"/>
      <c r="D5" s="9"/>
      <c r="E5" s="9"/>
      <c r="F5" s="9"/>
      <c r="G5" s="9"/>
      <c r="H5" s="8" t="s">
        <v>384</v>
      </c>
      <c r="I5" s="8"/>
      <c r="J5" s="12">
        <v>142.33</v>
      </c>
    </row>
    <row r="6" s="1" customFormat="1" ht="27.75" customHeight="1" spans="1:10">
      <c r="A6" s="9"/>
      <c r="B6" s="9"/>
      <c r="C6" s="9"/>
      <c r="D6" s="9"/>
      <c r="E6" s="9"/>
      <c r="F6" s="9"/>
      <c r="G6" s="9"/>
      <c r="H6" s="8" t="s">
        <v>385</v>
      </c>
      <c r="I6" s="8"/>
      <c r="J6" s="12"/>
    </row>
    <row r="7" s="1" customFormat="1" ht="42.75" customHeight="1" spans="1:10">
      <c r="A7" s="8" t="s">
        <v>386</v>
      </c>
      <c r="B7" s="8" t="s">
        <v>505</v>
      </c>
      <c r="C7" s="8"/>
      <c r="D7" s="8"/>
      <c r="E7" s="8"/>
      <c r="F7" s="8"/>
      <c r="G7" s="8"/>
      <c r="H7" s="8"/>
      <c r="I7" s="8"/>
      <c r="J7" s="8"/>
    </row>
    <row r="8" s="1" customFormat="1" ht="114" customHeight="1" spans="1:10">
      <c r="A8" s="8" t="s">
        <v>388</v>
      </c>
      <c r="B8" s="8" t="s">
        <v>495</v>
      </c>
      <c r="C8" s="8"/>
      <c r="D8" s="8"/>
      <c r="E8" s="8"/>
      <c r="F8" s="8"/>
      <c r="G8" s="8"/>
      <c r="H8" s="8"/>
      <c r="I8" s="8"/>
      <c r="J8" s="8"/>
    </row>
    <row r="9" s="1" customFormat="1" ht="51" customHeight="1" spans="1:10">
      <c r="A9" s="8" t="s">
        <v>390</v>
      </c>
      <c r="B9" s="8" t="s">
        <v>496</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425</v>
      </c>
      <c r="C11" s="8"/>
      <c r="D11" s="10">
        <v>0.1</v>
      </c>
      <c r="E11" s="11"/>
      <c r="F11" s="8" t="s">
        <v>357</v>
      </c>
      <c r="G11" s="8"/>
      <c r="H11" s="12" t="s">
        <v>356</v>
      </c>
      <c r="I11" s="12" t="s">
        <v>497</v>
      </c>
      <c r="J11" s="12"/>
    </row>
    <row r="12" s="1" customFormat="1" ht="26.25" customHeight="1" spans="1:10">
      <c r="A12" s="8"/>
      <c r="B12" s="8" t="s">
        <v>367</v>
      </c>
      <c r="C12" s="8"/>
      <c r="D12" s="10">
        <v>0.2</v>
      </c>
      <c r="E12" s="11"/>
      <c r="F12" s="8" t="s">
        <v>357</v>
      </c>
      <c r="G12" s="8"/>
      <c r="H12" s="12" t="s">
        <v>356</v>
      </c>
      <c r="I12" s="12" t="s">
        <v>498</v>
      </c>
      <c r="J12" s="12"/>
    </row>
    <row r="13" s="1" customFormat="1" ht="26.25" customHeight="1" spans="1:10">
      <c r="A13" s="8"/>
      <c r="B13" s="8" t="s">
        <v>506</v>
      </c>
      <c r="C13" s="8"/>
      <c r="D13" s="10">
        <v>0.3</v>
      </c>
      <c r="E13" s="11"/>
      <c r="F13" s="8" t="s">
        <v>362</v>
      </c>
      <c r="G13" s="8"/>
      <c r="H13" s="12" t="s">
        <v>356</v>
      </c>
      <c r="I13" s="12" t="s">
        <v>507</v>
      </c>
      <c r="J13" s="12"/>
    </row>
    <row r="14" s="1" customFormat="1" ht="26.25" customHeight="1" spans="1:10">
      <c r="A14" s="8"/>
      <c r="B14" s="8" t="s">
        <v>508</v>
      </c>
      <c r="C14" s="8"/>
      <c r="D14" s="10">
        <v>0.3</v>
      </c>
      <c r="E14" s="11"/>
      <c r="F14" s="8" t="s">
        <v>362</v>
      </c>
      <c r="G14" s="8"/>
      <c r="H14" s="12" t="s">
        <v>356</v>
      </c>
      <c r="I14" s="12" t="s">
        <v>509</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N11" sqref="N11"/>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510</v>
      </c>
      <c r="C4" s="8"/>
      <c r="D4" s="8"/>
      <c r="E4" s="8"/>
      <c r="F4" s="8"/>
      <c r="G4" s="8"/>
      <c r="H4" s="8" t="s">
        <v>381</v>
      </c>
      <c r="I4" s="8"/>
      <c r="J4" s="12" t="s">
        <v>382</v>
      </c>
    </row>
    <row r="5" s="1" customFormat="1" ht="27.75" customHeight="1" spans="1:10">
      <c r="A5" s="9" t="s">
        <v>383</v>
      </c>
      <c r="B5" s="9">
        <v>92.26</v>
      </c>
      <c r="C5" s="9"/>
      <c r="D5" s="9"/>
      <c r="E5" s="9"/>
      <c r="F5" s="9"/>
      <c r="G5" s="9"/>
      <c r="H5" s="8" t="s">
        <v>384</v>
      </c>
      <c r="I5" s="8"/>
      <c r="J5" s="12">
        <v>92.26</v>
      </c>
    </row>
    <row r="6" s="1" customFormat="1" ht="27.75" customHeight="1" spans="1:10">
      <c r="A6" s="9"/>
      <c r="B6" s="9"/>
      <c r="C6" s="9"/>
      <c r="D6" s="9"/>
      <c r="E6" s="9"/>
      <c r="F6" s="9"/>
      <c r="G6" s="9"/>
      <c r="H6" s="8" t="s">
        <v>385</v>
      </c>
      <c r="I6" s="8"/>
      <c r="J6" s="12"/>
    </row>
    <row r="7" s="1" customFormat="1" ht="42.75" customHeight="1" spans="1:10">
      <c r="A7" s="8" t="s">
        <v>386</v>
      </c>
      <c r="B7" s="8" t="s">
        <v>505</v>
      </c>
      <c r="C7" s="8"/>
      <c r="D7" s="8"/>
      <c r="E7" s="8"/>
      <c r="F7" s="8"/>
      <c r="G7" s="8"/>
      <c r="H7" s="8"/>
      <c r="I7" s="8"/>
      <c r="J7" s="8"/>
    </row>
    <row r="8" s="1" customFormat="1" ht="114" customHeight="1" spans="1:10">
      <c r="A8" s="8" t="s">
        <v>388</v>
      </c>
      <c r="B8" s="8" t="s">
        <v>495</v>
      </c>
      <c r="C8" s="8"/>
      <c r="D8" s="8"/>
      <c r="E8" s="8"/>
      <c r="F8" s="8"/>
      <c r="G8" s="8"/>
      <c r="H8" s="8"/>
      <c r="I8" s="8"/>
      <c r="J8" s="8"/>
    </row>
    <row r="9" s="1" customFormat="1" ht="51" customHeight="1" spans="1:10">
      <c r="A9" s="8" t="s">
        <v>390</v>
      </c>
      <c r="B9" s="8" t="s">
        <v>496</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425</v>
      </c>
      <c r="C11" s="8"/>
      <c r="D11" s="10">
        <v>0.1</v>
      </c>
      <c r="E11" s="11"/>
      <c r="F11" s="8" t="s">
        <v>357</v>
      </c>
      <c r="G11" s="8"/>
      <c r="H11" s="12" t="s">
        <v>356</v>
      </c>
      <c r="I11" s="12" t="s">
        <v>497</v>
      </c>
      <c r="J11" s="12"/>
    </row>
    <row r="12" s="1" customFormat="1" ht="26.25" customHeight="1" spans="1:10">
      <c r="A12" s="8"/>
      <c r="B12" s="8" t="s">
        <v>367</v>
      </c>
      <c r="C12" s="8"/>
      <c r="D12" s="10">
        <v>0.2</v>
      </c>
      <c r="E12" s="11"/>
      <c r="F12" s="8" t="s">
        <v>357</v>
      </c>
      <c r="G12" s="8"/>
      <c r="H12" s="12" t="s">
        <v>356</v>
      </c>
      <c r="I12" s="12" t="s">
        <v>498</v>
      </c>
      <c r="J12" s="12"/>
    </row>
    <row r="13" s="1" customFormat="1" ht="26.25" customHeight="1" spans="1:10">
      <c r="A13" s="8"/>
      <c r="B13" s="8" t="s">
        <v>511</v>
      </c>
      <c r="C13" s="8"/>
      <c r="D13" s="10">
        <v>0.3</v>
      </c>
      <c r="E13" s="11"/>
      <c r="F13" s="8" t="s">
        <v>395</v>
      </c>
      <c r="G13" s="8"/>
      <c r="H13" s="12" t="s">
        <v>356</v>
      </c>
      <c r="I13" s="12" t="s">
        <v>512</v>
      </c>
      <c r="J13" s="12"/>
    </row>
    <row r="14" s="1" customFormat="1" ht="26.25" customHeight="1" spans="1:10">
      <c r="A14" s="8"/>
      <c r="B14" s="8" t="s">
        <v>513</v>
      </c>
      <c r="C14" s="8"/>
      <c r="D14" s="11">
        <v>0.3</v>
      </c>
      <c r="E14" s="11"/>
      <c r="F14" s="8" t="s">
        <v>362</v>
      </c>
      <c r="G14" s="8"/>
      <c r="H14" s="12" t="s">
        <v>356</v>
      </c>
      <c r="I14" s="12" t="s">
        <v>502</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selection activeCell="B8" sqref="B8:J8"/>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514</v>
      </c>
      <c r="C4" s="8"/>
      <c r="D4" s="8"/>
      <c r="E4" s="8"/>
      <c r="F4" s="8"/>
      <c r="G4" s="8"/>
      <c r="H4" s="8" t="s">
        <v>381</v>
      </c>
      <c r="I4" s="8"/>
      <c r="J4" s="12" t="s">
        <v>382</v>
      </c>
    </row>
    <row r="5" s="1" customFormat="1" ht="27.75" customHeight="1" spans="1:10">
      <c r="A5" s="9" t="s">
        <v>383</v>
      </c>
      <c r="B5" s="9">
        <v>2170.72</v>
      </c>
      <c r="C5" s="9"/>
      <c r="D5" s="9"/>
      <c r="E5" s="9"/>
      <c r="F5" s="9"/>
      <c r="G5" s="9"/>
      <c r="H5" s="8" t="s">
        <v>384</v>
      </c>
      <c r="I5" s="8"/>
      <c r="J5" s="12">
        <v>2170.72</v>
      </c>
    </row>
    <row r="6" s="1" customFormat="1" ht="27.75" customHeight="1" spans="1:10">
      <c r="A6" s="9"/>
      <c r="B6" s="9"/>
      <c r="C6" s="9"/>
      <c r="D6" s="9"/>
      <c r="E6" s="9"/>
      <c r="F6" s="9"/>
      <c r="G6" s="9"/>
      <c r="H6" s="8" t="s">
        <v>385</v>
      </c>
      <c r="I6" s="8"/>
      <c r="J6" s="12"/>
    </row>
    <row r="7" s="1" customFormat="1" ht="42.75" customHeight="1" spans="1:10">
      <c r="A7" s="8" t="s">
        <v>386</v>
      </c>
      <c r="B7" s="8" t="s">
        <v>515</v>
      </c>
      <c r="C7" s="8"/>
      <c r="D7" s="8"/>
      <c r="E7" s="8"/>
      <c r="F7" s="8"/>
      <c r="G7" s="8"/>
      <c r="H7" s="8"/>
      <c r="I7" s="8"/>
      <c r="J7" s="8"/>
    </row>
    <row r="8" s="1" customFormat="1" ht="114" customHeight="1" spans="1:10">
      <c r="A8" s="8" t="s">
        <v>388</v>
      </c>
      <c r="B8" s="8" t="s">
        <v>495</v>
      </c>
      <c r="C8" s="8"/>
      <c r="D8" s="8"/>
      <c r="E8" s="8"/>
      <c r="F8" s="8"/>
      <c r="G8" s="8"/>
      <c r="H8" s="8"/>
      <c r="I8" s="8"/>
      <c r="J8" s="8"/>
    </row>
    <row r="9" s="1" customFormat="1" ht="51" customHeight="1" spans="1:10">
      <c r="A9" s="8" t="s">
        <v>390</v>
      </c>
      <c r="B9" s="8" t="s">
        <v>496</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425</v>
      </c>
      <c r="C11" s="8"/>
      <c r="D11" s="10">
        <v>0.1</v>
      </c>
      <c r="E11" s="11"/>
      <c r="F11" s="8" t="s">
        <v>357</v>
      </c>
      <c r="G11" s="8"/>
      <c r="H11" s="12" t="s">
        <v>356</v>
      </c>
      <c r="I11" s="12" t="s">
        <v>497</v>
      </c>
      <c r="J11" s="12"/>
    </row>
    <row r="12" s="1" customFormat="1" ht="26.25" customHeight="1" spans="1:10">
      <c r="A12" s="8"/>
      <c r="B12" s="8" t="s">
        <v>367</v>
      </c>
      <c r="C12" s="8"/>
      <c r="D12" s="10">
        <v>0.2</v>
      </c>
      <c r="E12" s="11"/>
      <c r="F12" s="8" t="s">
        <v>357</v>
      </c>
      <c r="G12" s="8"/>
      <c r="H12" s="12" t="s">
        <v>356</v>
      </c>
      <c r="I12" s="12" t="s">
        <v>498</v>
      </c>
      <c r="J12" s="12"/>
    </row>
    <row r="13" s="1" customFormat="1" ht="26.25" customHeight="1" spans="1:10">
      <c r="A13" s="8"/>
      <c r="B13" s="8" t="s">
        <v>516</v>
      </c>
      <c r="C13" s="8"/>
      <c r="D13" s="10">
        <v>0.2</v>
      </c>
      <c r="E13" s="11"/>
      <c r="F13" s="8" t="s">
        <v>395</v>
      </c>
      <c r="G13" s="8"/>
      <c r="H13" s="12" t="s">
        <v>356</v>
      </c>
      <c r="I13" s="12" t="s">
        <v>517</v>
      </c>
      <c r="J13" s="12"/>
    </row>
    <row r="14" s="1" customFormat="1" ht="26.25" customHeight="1" spans="1:10">
      <c r="A14" s="8"/>
      <c r="B14" s="8" t="s">
        <v>518</v>
      </c>
      <c r="C14" s="8"/>
      <c r="D14" s="10">
        <v>0.2</v>
      </c>
      <c r="E14" s="11"/>
      <c r="F14" s="8" t="s">
        <v>395</v>
      </c>
      <c r="G14" s="8"/>
      <c r="H14" s="12" t="s">
        <v>356</v>
      </c>
      <c r="I14" s="12" t="s">
        <v>519</v>
      </c>
      <c r="J14" s="12"/>
    </row>
    <row r="15" s="1" customFormat="1" ht="26.25" customHeight="1" spans="1:10">
      <c r="A15" s="8"/>
      <c r="B15" s="8" t="s">
        <v>520</v>
      </c>
      <c r="C15" s="8"/>
      <c r="D15" s="10">
        <v>0.2</v>
      </c>
      <c r="E15" s="11"/>
      <c r="F15" s="8" t="s">
        <v>362</v>
      </c>
      <c r="G15" s="8"/>
      <c r="H15" s="12" t="s">
        <v>356</v>
      </c>
      <c r="I15" s="12" t="s">
        <v>521</v>
      </c>
      <c r="J15" s="12"/>
    </row>
    <row r="16" ht="33.75" customHeight="1" spans="1:7">
      <c r="A16" s="13"/>
      <c r="B16" s="13"/>
      <c r="C16" s="13"/>
      <c r="D16" s="13"/>
      <c r="E16" s="13"/>
      <c r="F16" s="13"/>
      <c r="G16" s="13"/>
    </row>
  </sheetData>
  <mergeCells count="37">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B15:C15"/>
    <mergeCell ref="D15:E15"/>
    <mergeCell ref="F15:G15"/>
    <mergeCell ref="I15:J15"/>
    <mergeCell ref="A5:A6"/>
    <mergeCell ref="A10:A15"/>
    <mergeCell ref="B5:G6"/>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H21" sqref="H21"/>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522</v>
      </c>
      <c r="C4" s="8"/>
      <c r="D4" s="8"/>
      <c r="E4" s="8"/>
      <c r="F4" s="8"/>
      <c r="G4" s="8"/>
      <c r="H4" s="8" t="s">
        <v>381</v>
      </c>
      <c r="I4" s="8"/>
      <c r="J4" s="12" t="s">
        <v>382</v>
      </c>
    </row>
    <row r="5" s="1" customFormat="1" ht="27.75" customHeight="1" spans="1:10">
      <c r="A5" s="9" t="s">
        <v>383</v>
      </c>
      <c r="B5" s="9">
        <v>27</v>
      </c>
      <c r="C5" s="9"/>
      <c r="D5" s="9"/>
      <c r="E5" s="9"/>
      <c r="F5" s="9"/>
      <c r="G5" s="9"/>
      <c r="H5" s="8" t="s">
        <v>384</v>
      </c>
      <c r="I5" s="8"/>
      <c r="J5" s="12">
        <v>27</v>
      </c>
    </row>
    <row r="6" s="1" customFormat="1" ht="27.75" customHeight="1" spans="1:10">
      <c r="A6" s="9"/>
      <c r="B6" s="9"/>
      <c r="C6" s="9"/>
      <c r="D6" s="9"/>
      <c r="E6" s="9"/>
      <c r="F6" s="9"/>
      <c r="G6" s="9"/>
      <c r="H6" s="8" t="s">
        <v>385</v>
      </c>
      <c r="I6" s="8"/>
      <c r="J6" s="12"/>
    </row>
    <row r="7" s="1" customFormat="1" ht="42.75" customHeight="1" spans="1:10">
      <c r="A7" s="8" t="s">
        <v>386</v>
      </c>
      <c r="B7" s="8" t="s">
        <v>523</v>
      </c>
      <c r="C7" s="8"/>
      <c r="D7" s="8"/>
      <c r="E7" s="8"/>
      <c r="F7" s="8"/>
      <c r="G7" s="8"/>
      <c r="H7" s="8"/>
      <c r="I7" s="8"/>
      <c r="J7" s="8"/>
    </row>
    <row r="8" s="1" customFormat="1" ht="57" customHeight="1" spans="1:10">
      <c r="A8" s="8" t="s">
        <v>388</v>
      </c>
      <c r="B8" s="8" t="s">
        <v>524</v>
      </c>
      <c r="C8" s="8"/>
      <c r="D8" s="8"/>
      <c r="E8" s="8"/>
      <c r="F8" s="8"/>
      <c r="G8" s="8"/>
      <c r="H8" s="8"/>
      <c r="I8" s="8"/>
      <c r="J8" s="8"/>
    </row>
    <row r="9" s="1" customFormat="1" ht="51" customHeight="1" spans="1:10">
      <c r="A9" s="8" t="s">
        <v>390</v>
      </c>
      <c r="B9" s="8" t="s">
        <v>525</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396</v>
      </c>
      <c r="C11" s="8"/>
      <c r="D11" s="10">
        <v>0.3</v>
      </c>
      <c r="E11" s="11"/>
      <c r="F11" s="8" t="s">
        <v>357</v>
      </c>
      <c r="G11" s="8"/>
      <c r="H11" s="12" t="s">
        <v>356</v>
      </c>
      <c r="I11" s="12" t="s">
        <v>526</v>
      </c>
      <c r="J11" s="12"/>
    </row>
    <row r="12" s="1" customFormat="1" ht="26.25" customHeight="1" spans="1:10">
      <c r="A12" s="8"/>
      <c r="B12" s="8" t="s">
        <v>527</v>
      </c>
      <c r="C12" s="8"/>
      <c r="D12" s="10">
        <v>0.2</v>
      </c>
      <c r="E12" s="11"/>
      <c r="F12" s="8" t="s">
        <v>357</v>
      </c>
      <c r="G12" s="8"/>
      <c r="H12" s="12" t="s">
        <v>356</v>
      </c>
      <c r="I12" s="12" t="s">
        <v>526</v>
      </c>
      <c r="J12" s="12"/>
    </row>
    <row r="13" s="1" customFormat="1" ht="26.25" customHeight="1" spans="1:10">
      <c r="A13" s="8"/>
      <c r="B13" s="8" t="s">
        <v>528</v>
      </c>
      <c r="C13" s="8"/>
      <c r="D13" s="10">
        <v>0.3</v>
      </c>
      <c r="E13" s="11"/>
      <c r="F13" s="8" t="s">
        <v>357</v>
      </c>
      <c r="G13" s="8"/>
      <c r="H13" s="12" t="s">
        <v>356</v>
      </c>
      <c r="I13" s="12" t="s">
        <v>366</v>
      </c>
      <c r="J13" s="12"/>
    </row>
    <row r="14" s="1" customFormat="1" ht="26.25" customHeight="1" spans="1:10">
      <c r="A14" s="8"/>
      <c r="B14" s="8" t="s">
        <v>529</v>
      </c>
      <c r="C14" s="8"/>
      <c r="D14" s="10">
        <v>0.1</v>
      </c>
      <c r="E14" s="11"/>
      <c r="F14" s="8" t="s">
        <v>357</v>
      </c>
      <c r="G14" s="8"/>
      <c r="H14" s="12" t="s">
        <v>356</v>
      </c>
      <c r="I14" s="12" t="s">
        <v>526</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O12" sqref="O12"/>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530</v>
      </c>
      <c r="C4" s="8"/>
      <c r="D4" s="8"/>
      <c r="E4" s="8"/>
      <c r="F4" s="8"/>
      <c r="G4" s="8"/>
      <c r="H4" s="8" t="s">
        <v>381</v>
      </c>
      <c r="I4" s="8"/>
      <c r="J4" s="12" t="s">
        <v>382</v>
      </c>
    </row>
    <row r="5" s="1" customFormat="1" ht="27.75" customHeight="1" spans="1:10">
      <c r="A5" s="9" t="s">
        <v>383</v>
      </c>
      <c r="B5" s="9">
        <v>19.5</v>
      </c>
      <c r="C5" s="9"/>
      <c r="D5" s="9"/>
      <c r="E5" s="9"/>
      <c r="F5" s="9"/>
      <c r="G5" s="9"/>
      <c r="H5" s="8" t="s">
        <v>384</v>
      </c>
      <c r="I5" s="8"/>
      <c r="J5" s="12">
        <v>19.5</v>
      </c>
    </row>
    <row r="6" s="1" customFormat="1" ht="27.75" customHeight="1" spans="1:10">
      <c r="A6" s="9"/>
      <c r="B6" s="9"/>
      <c r="C6" s="9"/>
      <c r="D6" s="9"/>
      <c r="E6" s="9"/>
      <c r="F6" s="9"/>
      <c r="G6" s="9"/>
      <c r="H6" s="8" t="s">
        <v>385</v>
      </c>
      <c r="I6" s="8"/>
      <c r="J6" s="12"/>
    </row>
    <row r="7" s="1" customFormat="1" ht="42.75" customHeight="1" spans="1:10">
      <c r="A7" s="8" t="s">
        <v>386</v>
      </c>
      <c r="B7" s="8" t="s">
        <v>531</v>
      </c>
      <c r="C7" s="8"/>
      <c r="D7" s="8"/>
      <c r="E7" s="8"/>
      <c r="F7" s="8"/>
      <c r="G7" s="8"/>
      <c r="H7" s="8"/>
      <c r="I7" s="8"/>
      <c r="J7" s="8"/>
    </row>
    <row r="8" s="1" customFormat="1" ht="57" customHeight="1" spans="1:10">
      <c r="A8" s="8" t="s">
        <v>388</v>
      </c>
      <c r="B8" s="8" t="s">
        <v>532</v>
      </c>
      <c r="C8" s="8"/>
      <c r="D8" s="8"/>
      <c r="E8" s="8"/>
      <c r="F8" s="8"/>
      <c r="G8" s="8"/>
      <c r="H8" s="8"/>
      <c r="I8" s="8"/>
      <c r="J8" s="8"/>
    </row>
    <row r="9" s="1" customFormat="1" ht="51" customHeight="1" spans="1:10">
      <c r="A9" s="8" t="s">
        <v>390</v>
      </c>
      <c r="B9" s="8" t="s">
        <v>533</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534</v>
      </c>
      <c r="C11" s="8"/>
      <c r="D11" s="10">
        <v>0.3</v>
      </c>
      <c r="E11" s="11"/>
      <c r="F11" s="8" t="s">
        <v>535</v>
      </c>
      <c r="G11" s="8"/>
      <c r="H11" s="12" t="s">
        <v>360</v>
      </c>
      <c r="I11" s="12" t="s">
        <v>536</v>
      </c>
      <c r="J11" s="12"/>
    </row>
    <row r="12" s="1" customFormat="1" ht="26.25" customHeight="1" spans="1:10">
      <c r="A12" s="8"/>
      <c r="B12" s="8" t="s">
        <v>537</v>
      </c>
      <c r="C12" s="8"/>
      <c r="D12" s="10">
        <v>0.3</v>
      </c>
      <c r="E12" s="11"/>
      <c r="F12" s="8" t="s">
        <v>538</v>
      </c>
      <c r="G12" s="8"/>
      <c r="H12" s="12" t="s">
        <v>356</v>
      </c>
      <c r="I12" s="12" t="s">
        <v>539</v>
      </c>
      <c r="J12" s="12"/>
    </row>
    <row r="13" s="1" customFormat="1" ht="26.25" customHeight="1" spans="1:10">
      <c r="A13" s="8"/>
      <c r="B13" s="8" t="s">
        <v>540</v>
      </c>
      <c r="C13" s="8"/>
      <c r="D13" s="10">
        <v>0.1</v>
      </c>
      <c r="E13" s="11"/>
      <c r="F13" s="8" t="s">
        <v>357</v>
      </c>
      <c r="G13" s="8"/>
      <c r="H13" s="12" t="s">
        <v>356</v>
      </c>
      <c r="I13" s="12" t="s">
        <v>526</v>
      </c>
      <c r="J13" s="12"/>
    </row>
    <row r="14" s="1" customFormat="1" ht="26.25" customHeight="1" spans="1:10">
      <c r="A14" s="8"/>
      <c r="B14" s="8" t="s">
        <v>541</v>
      </c>
      <c r="C14" s="8"/>
      <c r="D14" s="10">
        <v>0.3</v>
      </c>
      <c r="E14" s="11"/>
      <c r="F14" s="8" t="s">
        <v>357</v>
      </c>
      <c r="G14" s="8"/>
      <c r="H14" s="12" t="s">
        <v>356</v>
      </c>
      <c r="I14" s="12">
        <v>95</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topLeftCell="A2" workbookViewId="0">
      <selection activeCell="A21" sqref="$A21:$XFD21"/>
    </sheetView>
  </sheetViews>
  <sheetFormatPr defaultColWidth="10" defaultRowHeight="13.5" outlineLevelCol="6"/>
  <cols>
    <col min="1" max="1" width="0.133333333333333" style="38" customWidth="1"/>
    <col min="2" max="2" width="9.76666666666667" style="38" customWidth="1"/>
    <col min="3" max="3" width="40.7083333333333" style="38" customWidth="1"/>
    <col min="4" max="5" width="12.75" style="38" customWidth="1"/>
    <col min="6" max="6" width="13.1583333333333" style="38" customWidth="1"/>
    <col min="7" max="7" width="13.4333333333333" style="38" customWidth="1"/>
    <col min="8" max="16384" width="10" style="38"/>
  </cols>
  <sheetData>
    <row r="1" ht="16.35" customHeight="1" spans="1:7">
      <c r="A1" s="39"/>
      <c r="B1" s="40" t="s">
        <v>33</v>
      </c>
      <c r="C1" s="39"/>
      <c r="D1" s="39"/>
      <c r="E1" s="39"/>
      <c r="F1" s="39"/>
      <c r="G1" s="39"/>
    </row>
    <row r="2" ht="16.35" customHeight="1"/>
    <row r="3" ht="16.35" customHeight="1" spans="2:7">
      <c r="B3" s="41" t="s">
        <v>34</v>
      </c>
      <c r="C3" s="41"/>
      <c r="D3" s="41"/>
      <c r="E3" s="41"/>
      <c r="F3" s="41"/>
      <c r="G3" s="41"/>
    </row>
    <row r="4" ht="16.35" customHeight="1" spans="2:7">
      <c r="B4" s="41"/>
      <c r="C4" s="41"/>
      <c r="D4" s="41"/>
      <c r="E4" s="41"/>
      <c r="F4" s="41"/>
      <c r="G4" s="41"/>
    </row>
    <row r="5" ht="16.35" customHeight="1" spans="2:7">
      <c r="B5" s="39"/>
      <c r="C5" s="39"/>
      <c r="D5" s="39"/>
      <c r="E5" s="39"/>
      <c r="F5" s="39"/>
      <c r="G5" s="39"/>
    </row>
    <row r="6" ht="20.7" customHeight="1" spans="2:7">
      <c r="B6" s="39"/>
      <c r="C6" s="39"/>
      <c r="D6" s="39"/>
      <c r="E6" s="39"/>
      <c r="F6" s="39"/>
      <c r="G6" s="62" t="s">
        <v>7</v>
      </c>
    </row>
    <row r="7" ht="34.5" customHeight="1" spans="2:7">
      <c r="B7" s="91" t="s">
        <v>35</v>
      </c>
      <c r="C7" s="91"/>
      <c r="D7" s="91" t="s">
        <v>36</v>
      </c>
      <c r="E7" s="91" t="s">
        <v>37</v>
      </c>
      <c r="F7" s="91"/>
      <c r="G7" s="91"/>
    </row>
    <row r="8" ht="29.3" customHeight="1" spans="2:7">
      <c r="B8" s="91" t="s">
        <v>38</v>
      </c>
      <c r="C8" s="91" t="s">
        <v>39</v>
      </c>
      <c r="D8" s="91"/>
      <c r="E8" s="91" t="s">
        <v>40</v>
      </c>
      <c r="F8" s="91" t="s">
        <v>41</v>
      </c>
      <c r="G8" s="91" t="s">
        <v>42</v>
      </c>
    </row>
    <row r="9" ht="22.4" customHeight="1" spans="2:7">
      <c r="B9" s="92" t="s">
        <v>12</v>
      </c>
      <c r="C9" s="92"/>
      <c r="D9" s="93">
        <v>267906.74</v>
      </c>
      <c r="E9" s="93">
        <f>F9+G9</f>
        <v>257869.05</v>
      </c>
      <c r="F9" s="93">
        <v>187670.86</v>
      </c>
      <c r="G9" s="93">
        <f>G10+G26</f>
        <v>70198.19</v>
      </c>
    </row>
    <row r="10" s="38" customFormat="1" ht="19.8" customHeight="1" spans="2:7">
      <c r="B10" s="86" t="s">
        <v>43</v>
      </c>
      <c r="C10" s="87" t="s">
        <v>20</v>
      </c>
      <c r="D10" s="94">
        <v>226913.31</v>
      </c>
      <c r="E10" s="94">
        <f>E11+E14+E20+E22+E24</f>
        <v>226037.99</v>
      </c>
      <c r="F10" s="94">
        <f>F11+F14+F20+F22+F24</f>
        <v>155909.3</v>
      </c>
      <c r="G10" s="94">
        <f>G11+G14+G20+G22+G24</f>
        <v>70128.69</v>
      </c>
    </row>
    <row r="11" s="38" customFormat="1" ht="17.25" customHeight="1" spans="2:7">
      <c r="B11" s="89" t="s">
        <v>44</v>
      </c>
      <c r="C11" s="90" t="s">
        <v>45</v>
      </c>
      <c r="D11" s="94">
        <v>428.23</v>
      </c>
      <c r="E11" s="94">
        <v>599.55</v>
      </c>
      <c r="F11" s="94">
        <v>480.55</v>
      </c>
      <c r="G11" s="94">
        <v>119</v>
      </c>
    </row>
    <row r="12" ht="18.95" customHeight="1" spans="2:7">
      <c r="B12" s="89" t="s">
        <v>46</v>
      </c>
      <c r="C12" s="90" t="s">
        <v>47</v>
      </c>
      <c r="D12" s="94">
        <v>428.23</v>
      </c>
      <c r="E12" s="94">
        <v>552.55</v>
      </c>
      <c r="F12" s="94">
        <v>480.55</v>
      </c>
      <c r="G12" s="94">
        <v>72</v>
      </c>
    </row>
    <row r="13" ht="18.95" customHeight="1" spans="2:7">
      <c r="B13" s="89" t="s">
        <v>48</v>
      </c>
      <c r="C13" s="90" t="s">
        <v>49</v>
      </c>
      <c r="D13" s="94"/>
      <c r="E13" s="94">
        <v>47</v>
      </c>
      <c r="F13" s="94"/>
      <c r="G13" s="94">
        <v>47</v>
      </c>
    </row>
    <row r="14" s="38" customFormat="1" ht="17.25" customHeight="1" spans="2:7">
      <c r="B14" s="89" t="s">
        <v>50</v>
      </c>
      <c r="C14" s="90" t="s">
        <v>51</v>
      </c>
      <c r="D14" s="94">
        <v>207550.83</v>
      </c>
      <c r="E14" s="94">
        <v>204145.65</v>
      </c>
      <c r="F14" s="94">
        <v>143552.19</v>
      </c>
      <c r="G14" s="94">
        <v>60593.46</v>
      </c>
    </row>
    <row r="15" ht="18.95" customHeight="1" spans="2:7">
      <c r="B15" s="89" t="s">
        <v>52</v>
      </c>
      <c r="C15" s="90" t="s">
        <v>53</v>
      </c>
      <c r="D15" s="94">
        <v>17126.98</v>
      </c>
      <c r="E15" s="94">
        <v>12460.64</v>
      </c>
      <c r="F15" s="94">
        <v>5829.42</v>
      </c>
      <c r="G15" s="94">
        <v>6631.22</v>
      </c>
    </row>
    <row r="16" ht="18.95" customHeight="1" spans="2:7">
      <c r="B16" s="89" t="s">
        <v>54</v>
      </c>
      <c r="C16" s="90" t="s">
        <v>55</v>
      </c>
      <c r="D16" s="94">
        <v>76232.85</v>
      </c>
      <c r="E16" s="94">
        <v>85560.57</v>
      </c>
      <c r="F16" s="94">
        <v>51478.34</v>
      </c>
      <c r="G16" s="94">
        <v>34082.23</v>
      </c>
    </row>
    <row r="17" ht="18.95" customHeight="1" spans="2:7">
      <c r="B17" s="89" t="s">
        <v>56</v>
      </c>
      <c r="C17" s="90" t="s">
        <v>57</v>
      </c>
      <c r="D17" s="94">
        <v>31138.32</v>
      </c>
      <c r="E17" s="94">
        <v>30406.96</v>
      </c>
      <c r="F17" s="94">
        <v>19092.58</v>
      </c>
      <c r="G17" s="94">
        <v>11314.38</v>
      </c>
    </row>
    <row r="18" ht="18.95" customHeight="1" spans="2:7">
      <c r="B18" s="89" t="s">
        <v>58</v>
      </c>
      <c r="C18" s="90" t="s">
        <v>59</v>
      </c>
      <c r="D18" s="94">
        <v>83052.68</v>
      </c>
      <c r="E18" s="94">
        <v>75704.1</v>
      </c>
      <c r="F18" s="94">
        <v>67138.47</v>
      </c>
      <c r="G18" s="94">
        <v>8565.63</v>
      </c>
    </row>
    <row r="19" ht="18.95" customHeight="1" spans="2:7">
      <c r="B19" s="89" t="s">
        <v>60</v>
      </c>
      <c r="C19" s="90" t="s">
        <v>61</v>
      </c>
      <c r="D19" s="94"/>
      <c r="E19" s="94">
        <v>13.38</v>
      </c>
      <c r="F19" s="94">
        <v>13.38</v>
      </c>
      <c r="G19" s="94"/>
    </row>
    <row r="20" s="38" customFormat="1" ht="17.25" customHeight="1" spans="2:7">
      <c r="B20" s="89" t="s">
        <v>62</v>
      </c>
      <c r="C20" s="90" t="s">
        <v>63</v>
      </c>
      <c r="D20" s="94">
        <v>16200.94</v>
      </c>
      <c r="E20" s="94">
        <f>E21</f>
        <v>17243.61</v>
      </c>
      <c r="F20" s="94">
        <v>9042.38</v>
      </c>
      <c r="G20" s="94">
        <f>G21</f>
        <v>8201.23</v>
      </c>
    </row>
    <row r="21" s="38" customFormat="1" ht="18.95" customHeight="1" spans="2:7">
      <c r="B21" s="89" t="s">
        <v>64</v>
      </c>
      <c r="C21" s="90" t="s">
        <v>65</v>
      </c>
      <c r="D21" s="94">
        <v>16200.94</v>
      </c>
      <c r="E21" s="94">
        <f>F21+G21</f>
        <v>17243.61</v>
      </c>
      <c r="F21" s="94">
        <v>9042.38</v>
      </c>
      <c r="G21" s="94">
        <f>2538.23+5663</f>
        <v>8201.23</v>
      </c>
    </row>
    <row r="22" s="38" customFormat="1" ht="17.25" customHeight="1" spans="2:7">
      <c r="B22" s="89" t="s">
        <v>66</v>
      </c>
      <c r="C22" s="90" t="s">
        <v>67</v>
      </c>
      <c r="D22" s="94">
        <v>1587</v>
      </c>
      <c r="E22" s="94">
        <v>1769.3</v>
      </c>
      <c r="F22" s="94">
        <v>1646.3</v>
      </c>
      <c r="G22" s="94">
        <v>123</v>
      </c>
    </row>
    <row r="23" s="38" customFormat="1" ht="18.95" customHeight="1" spans="2:7">
      <c r="B23" s="89" t="s">
        <v>68</v>
      </c>
      <c r="C23" s="90" t="s">
        <v>69</v>
      </c>
      <c r="D23" s="94">
        <v>1587</v>
      </c>
      <c r="E23" s="94">
        <v>1769.3</v>
      </c>
      <c r="F23" s="94">
        <v>1646.3</v>
      </c>
      <c r="G23" s="94">
        <v>123</v>
      </c>
    </row>
    <row r="24" s="38" customFormat="1" ht="17.25" customHeight="1" spans="2:7">
      <c r="B24" s="89" t="s">
        <v>70</v>
      </c>
      <c r="C24" s="90" t="s">
        <v>71</v>
      </c>
      <c r="D24" s="94">
        <v>1146.31</v>
      </c>
      <c r="E24" s="94">
        <v>2279.88</v>
      </c>
      <c r="F24" s="94">
        <v>1187.88</v>
      </c>
      <c r="G24" s="94">
        <v>1092</v>
      </c>
    </row>
    <row r="25" s="38" customFormat="1" ht="18.95" customHeight="1" spans="2:7">
      <c r="B25" s="89" t="s">
        <v>72</v>
      </c>
      <c r="C25" s="90" t="s">
        <v>73</v>
      </c>
      <c r="D25" s="94">
        <v>1146.31</v>
      </c>
      <c r="E25" s="94">
        <v>2279.88</v>
      </c>
      <c r="F25" s="94">
        <v>1187.88</v>
      </c>
      <c r="G25" s="94">
        <v>1092</v>
      </c>
    </row>
    <row r="26" s="38" customFormat="1" ht="19.8" customHeight="1" spans="2:7">
      <c r="B26" s="86" t="s">
        <v>74</v>
      </c>
      <c r="C26" s="87" t="s">
        <v>22</v>
      </c>
      <c r="D26" s="94">
        <v>25436.01</v>
      </c>
      <c r="E26" s="94">
        <v>17970.85</v>
      </c>
      <c r="F26" s="94">
        <v>17901.35</v>
      </c>
      <c r="G26" s="94">
        <v>69.5</v>
      </c>
    </row>
    <row r="27" s="38" customFormat="1" ht="17.25" customHeight="1" spans="2:7">
      <c r="B27" s="89" t="s">
        <v>75</v>
      </c>
      <c r="C27" s="90" t="s">
        <v>76</v>
      </c>
      <c r="D27" s="94">
        <v>24094.79</v>
      </c>
      <c r="E27" s="94">
        <v>16620.24</v>
      </c>
      <c r="F27" s="94">
        <v>16550.74</v>
      </c>
      <c r="G27" s="94">
        <v>69.5</v>
      </c>
    </row>
    <row r="28" ht="18.95" customHeight="1" spans="2:7">
      <c r="B28" s="89" t="s">
        <v>77</v>
      </c>
      <c r="C28" s="90" t="s">
        <v>78</v>
      </c>
      <c r="D28" s="94">
        <v>30.68</v>
      </c>
      <c r="E28" s="94">
        <v>89.14</v>
      </c>
      <c r="F28" s="94">
        <v>19.64</v>
      </c>
      <c r="G28" s="94">
        <v>69.5</v>
      </c>
    </row>
    <row r="29" ht="18.95" customHeight="1" spans="2:7">
      <c r="B29" s="89" t="s">
        <v>79</v>
      </c>
      <c r="C29" s="90" t="s">
        <v>80</v>
      </c>
      <c r="D29" s="94">
        <v>1002.57</v>
      </c>
      <c r="E29" s="94">
        <v>1061.3</v>
      </c>
      <c r="F29" s="94">
        <v>1061.3</v>
      </c>
      <c r="G29" s="94"/>
    </row>
    <row r="30" ht="18.95" customHeight="1" spans="2:7">
      <c r="B30" s="89" t="s">
        <v>81</v>
      </c>
      <c r="C30" s="90" t="s">
        <v>82</v>
      </c>
      <c r="D30" s="94">
        <v>15384</v>
      </c>
      <c r="E30" s="94">
        <v>10314.24</v>
      </c>
      <c r="F30" s="94">
        <v>10314.24</v>
      </c>
      <c r="G30" s="94"/>
    </row>
    <row r="31" ht="18.95" customHeight="1" spans="2:7">
      <c r="B31" s="89" t="s">
        <v>83</v>
      </c>
      <c r="C31" s="90" t="s">
        <v>84</v>
      </c>
      <c r="D31" s="94">
        <v>7677.54</v>
      </c>
      <c r="E31" s="94">
        <v>5155.56</v>
      </c>
      <c r="F31" s="94">
        <v>5155.56</v>
      </c>
      <c r="G31" s="94"/>
    </row>
    <row r="32" s="38" customFormat="1" ht="17.25" customHeight="1" spans="2:7">
      <c r="B32" s="89" t="s">
        <v>85</v>
      </c>
      <c r="C32" s="90" t="s">
        <v>86</v>
      </c>
      <c r="D32" s="94">
        <v>1341.22</v>
      </c>
      <c r="E32" s="94">
        <v>1350.61</v>
      </c>
      <c r="F32" s="94">
        <v>1350.61</v>
      </c>
      <c r="G32" s="94"/>
    </row>
    <row r="33" ht="18.95" customHeight="1" spans="2:7">
      <c r="B33" s="89" t="s">
        <v>87</v>
      </c>
      <c r="C33" s="90" t="s">
        <v>88</v>
      </c>
      <c r="D33" s="94">
        <v>1341.22</v>
      </c>
      <c r="E33" s="94">
        <v>1350.61</v>
      </c>
      <c r="F33" s="94">
        <v>1350.61</v>
      </c>
      <c r="G33" s="94"/>
    </row>
    <row r="34" s="38" customFormat="1" ht="19.8" customHeight="1" spans="2:7">
      <c r="B34" s="86" t="s">
        <v>89</v>
      </c>
      <c r="C34" s="87" t="s">
        <v>24</v>
      </c>
      <c r="D34" s="94">
        <v>7402.53</v>
      </c>
      <c r="E34" s="94">
        <v>6125.7</v>
      </c>
      <c r="F34" s="94">
        <v>6125.7</v>
      </c>
      <c r="G34" s="94"/>
    </row>
    <row r="35" ht="17.25" customHeight="1" spans="2:7">
      <c r="B35" s="89" t="s">
        <v>90</v>
      </c>
      <c r="C35" s="90" t="s">
        <v>91</v>
      </c>
      <c r="D35" s="94">
        <v>7402.53</v>
      </c>
      <c r="E35" s="94">
        <v>6125.7</v>
      </c>
      <c r="F35" s="94">
        <v>6125.7</v>
      </c>
      <c r="G35" s="94"/>
    </row>
    <row r="36" ht="18.95" customHeight="1" spans="2:7">
      <c r="B36" s="89" t="s">
        <v>92</v>
      </c>
      <c r="C36" s="90" t="s">
        <v>93</v>
      </c>
      <c r="D36" s="94">
        <v>27.15</v>
      </c>
      <c r="E36" s="94">
        <v>34.86</v>
      </c>
      <c r="F36" s="94">
        <v>34.86</v>
      </c>
      <c r="G36" s="94"/>
    </row>
    <row r="37" ht="18.95" customHeight="1" spans="2:7">
      <c r="B37" s="89" t="s">
        <v>94</v>
      </c>
      <c r="C37" s="90" t="s">
        <v>95</v>
      </c>
      <c r="D37" s="94">
        <v>7375.38</v>
      </c>
      <c r="E37" s="94">
        <v>6090.84</v>
      </c>
      <c r="F37" s="94">
        <v>6090.84</v>
      </c>
      <c r="G37" s="94"/>
    </row>
    <row r="38" s="38" customFormat="1" ht="19.8" customHeight="1" spans="2:7">
      <c r="B38" s="86" t="s">
        <v>96</v>
      </c>
      <c r="C38" s="87" t="s">
        <v>25</v>
      </c>
      <c r="D38" s="94">
        <v>8154.89</v>
      </c>
      <c r="E38" s="94">
        <v>7734.51</v>
      </c>
      <c r="F38" s="94">
        <v>7734.51</v>
      </c>
      <c r="G38" s="94"/>
    </row>
    <row r="39" ht="17.25" customHeight="1" spans="2:7">
      <c r="B39" s="89" t="s">
        <v>97</v>
      </c>
      <c r="C39" s="90" t="s">
        <v>98</v>
      </c>
      <c r="D39" s="94">
        <v>8154.89</v>
      </c>
      <c r="E39" s="94">
        <v>7734.51</v>
      </c>
      <c r="F39" s="94">
        <v>7734.51</v>
      </c>
      <c r="G39" s="94"/>
    </row>
    <row r="40" ht="18.95" customHeight="1" spans="2:7">
      <c r="B40" s="89" t="s">
        <v>99</v>
      </c>
      <c r="C40" s="90" t="s">
        <v>100</v>
      </c>
      <c r="D40" s="94">
        <v>8154.89</v>
      </c>
      <c r="E40" s="94">
        <v>7734.51</v>
      </c>
      <c r="F40" s="94">
        <v>7734.51</v>
      </c>
      <c r="G40" s="94"/>
    </row>
  </sheetData>
  <mergeCells count="5">
    <mergeCell ref="B7:C7"/>
    <mergeCell ref="E7:G7"/>
    <mergeCell ref="B9:C9"/>
    <mergeCell ref="D7:D8"/>
    <mergeCell ref="B3:G4"/>
  </mergeCells>
  <printOptions horizontalCentered="1"/>
  <pageMargins left="0.0780000016093254" right="0.0780000016093254" top="0.39300000667572" bottom="0.0780000016093254" header="0" footer="0"/>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N11" sqref="N11"/>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542</v>
      </c>
      <c r="C4" s="8"/>
      <c r="D4" s="8"/>
      <c r="E4" s="8"/>
      <c r="F4" s="8"/>
      <c r="G4" s="8"/>
      <c r="H4" s="8" t="s">
        <v>381</v>
      </c>
      <c r="I4" s="8"/>
      <c r="J4" s="12" t="s">
        <v>382</v>
      </c>
    </row>
    <row r="5" s="1" customFormat="1" ht="27.75" customHeight="1" spans="1:10">
      <c r="A5" s="9" t="s">
        <v>383</v>
      </c>
      <c r="B5" s="9">
        <v>50</v>
      </c>
      <c r="C5" s="9"/>
      <c r="D5" s="9"/>
      <c r="E5" s="9"/>
      <c r="F5" s="9"/>
      <c r="G5" s="9"/>
      <c r="H5" s="8" t="s">
        <v>384</v>
      </c>
      <c r="I5" s="8"/>
      <c r="J5" s="12">
        <v>50</v>
      </c>
    </row>
    <row r="6" s="1" customFormat="1" ht="27.75" customHeight="1" spans="1:10">
      <c r="A6" s="9"/>
      <c r="B6" s="9"/>
      <c r="C6" s="9"/>
      <c r="D6" s="9"/>
      <c r="E6" s="9"/>
      <c r="F6" s="9"/>
      <c r="G6" s="9"/>
      <c r="H6" s="8" t="s">
        <v>385</v>
      </c>
      <c r="I6" s="8"/>
      <c r="J6" s="12"/>
    </row>
    <row r="7" s="1" customFormat="1" ht="42.75" customHeight="1" spans="1:10">
      <c r="A7" s="8" t="s">
        <v>386</v>
      </c>
      <c r="B7" s="8" t="s">
        <v>543</v>
      </c>
      <c r="C7" s="8"/>
      <c r="D7" s="8"/>
      <c r="E7" s="8"/>
      <c r="F7" s="8"/>
      <c r="G7" s="8"/>
      <c r="H7" s="8"/>
      <c r="I7" s="8"/>
      <c r="J7" s="8"/>
    </row>
    <row r="8" s="1" customFormat="1" ht="57" customHeight="1" spans="1:10">
      <c r="A8" s="8" t="s">
        <v>388</v>
      </c>
      <c r="B8" s="8" t="s">
        <v>544</v>
      </c>
      <c r="C8" s="8"/>
      <c r="D8" s="8"/>
      <c r="E8" s="8"/>
      <c r="F8" s="8"/>
      <c r="G8" s="8"/>
      <c r="H8" s="8"/>
      <c r="I8" s="8"/>
      <c r="J8" s="8"/>
    </row>
    <row r="9" s="1" customFormat="1" ht="51" customHeight="1" spans="1:10">
      <c r="A9" s="8" t="s">
        <v>390</v>
      </c>
      <c r="B9" s="8" t="s">
        <v>545</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546</v>
      </c>
      <c r="C11" s="8"/>
      <c r="D11" s="10">
        <v>0.3</v>
      </c>
      <c r="E11" s="11"/>
      <c r="F11" s="8" t="s">
        <v>547</v>
      </c>
      <c r="G11" s="8"/>
      <c r="H11" s="12" t="s">
        <v>356</v>
      </c>
      <c r="I11" s="12" t="s">
        <v>204</v>
      </c>
      <c r="J11" s="12"/>
    </row>
    <row r="12" s="1" customFormat="1" ht="26.25" customHeight="1" spans="1:10">
      <c r="A12" s="8"/>
      <c r="B12" s="8" t="s">
        <v>548</v>
      </c>
      <c r="C12" s="8"/>
      <c r="D12" s="10">
        <v>0.1</v>
      </c>
      <c r="E12" s="11"/>
      <c r="F12" s="8" t="s">
        <v>357</v>
      </c>
      <c r="G12" s="8"/>
      <c r="H12" s="12" t="s">
        <v>356</v>
      </c>
      <c r="I12" s="12" t="s">
        <v>369</v>
      </c>
      <c r="J12" s="12"/>
    </row>
    <row r="13" s="1" customFormat="1" ht="26.25" customHeight="1" spans="1:10">
      <c r="A13" s="8"/>
      <c r="B13" s="8" t="s">
        <v>549</v>
      </c>
      <c r="C13" s="8"/>
      <c r="D13" s="10">
        <v>0.3</v>
      </c>
      <c r="E13" s="11"/>
      <c r="F13" s="8" t="s">
        <v>489</v>
      </c>
      <c r="G13" s="8"/>
      <c r="H13" s="12" t="s">
        <v>360</v>
      </c>
      <c r="I13" s="12" t="s">
        <v>550</v>
      </c>
      <c r="J13" s="12"/>
    </row>
    <row r="14" s="1" customFormat="1" ht="26.25" customHeight="1" spans="1:10">
      <c r="A14" s="8"/>
      <c r="B14" s="8" t="s">
        <v>551</v>
      </c>
      <c r="C14" s="8"/>
      <c r="D14" s="10">
        <v>0.2</v>
      </c>
      <c r="E14" s="11"/>
      <c r="F14" s="8" t="s">
        <v>552</v>
      </c>
      <c r="G14" s="8"/>
      <c r="H14" s="12" t="s">
        <v>399</v>
      </c>
      <c r="I14" s="12" t="s">
        <v>552</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H11" sqref="H11"/>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553</v>
      </c>
      <c r="C4" s="8"/>
      <c r="D4" s="8"/>
      <c r="E4" s="8"/>
      <c r="F4" s="8"/>
      <c r="G4" s="8"/>
      <c r="H4" s="8" t="s">
        <v>381</v>
      </c>
      <c r="I4" s="8"/>
      <c r="J4" s="12" t="s">
        <v>382</v>
      </c>
    </row>
    <row r="5" s="1" customFormat="1" ht="27.75" customHeight="1" spans="1:10">
      <c r="A5" s="9" t="s">
        <v>383</v>
      </c>
      <c r="B5" s="9">
        <v>352.08</v>
      </c>
      <c r="C5" s="9"/>
      <c r="D5" s="9"/>
      <c r="E5" s="9"/>
      <c r="F5" s="9"/>
      <c r="G5" s="9"/>
      <c r="H5" s="8" t="s">
        <v>384</v>
      </c>
      <c r="I5" s="8"/>
      <c r="J5" s="12">
        <v>352.08</v>
      </c>
    </row>
    <row r="6" s="1" customFormat="1" ht="27.75" customHeight="1" spans="1:10">
      <c r="A6" s="9"/>
      <c r="B6" s="9"/>
      <c r="C6" s="9"/>
      <c r="D6" s="9"/>
      <c r="E6" s="9"/>
      <c r="F6" s="9"/>
      <c r="G6" s="9"/>
      <c r="H6" s="8" t="s">
        <v>385</v>
      </c>
      <c r="I6" s="8"/>
      <c r="J6" s="12"/>
    </row>
    <row r="7" s="1" customFormat="1" ht="42.75" customHeight="1" spans="1:10">
      <c r="A7" s="8" t="s">
        <v>386</v>
      </c>
      <c r="B7" s="8" t="s">
        <v>554</v>
      </c>
      <c r="C7" s="8"/>
      <c r="D7" s="8"/>
      <c r="E7" s="8"/>
      <c r="F7" s="8"/>
      <c r="G7" s="8"/>
      <c r="H7" s="8"/>
      <c r="I7" s="8"/>
      <c r="J7" s="8"/>
    </row>
    <row r="8" s="1" customFormat="1" ht="57" customHeight="1" spans="1:10">
      <c r="A8" s="8" t="s">
        <v>388</v>
      </c>
      <c r="B8" s="8" t="s">
        <v>555</v>
      </c>
      <c r="C8" s="8"/>
      <c r="D8" s="8"/>
      <c r="E8" s="8"/>
      <c r="F8" s="8"/>
      <c r="G8" s="8"/>
      <c r="H8" s="8"/>
      <c r="I8" s="8"/>
      <c r="J8" s="8"/>
    </row>
    <row r="9" s="1" customFormat="1" ht="51" customHeight="1" spans="1:10">
      <c r="A9" s="8" t="s">
        <v>390</v>
      </c>
      <c r="B9" s="8" t="s">
        <v>556</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557</v>
      </c>
      <c r="C11" s="8"/>
      <c r="D11" s="10">
        <v>0.1</v>
      </c>
      <c r="E11" s="11"/>
      <c r="F11" s="8" t="s">
        <v>357</v>
      </c>
      <c r="G11" s="8"/>
      <c r="H11" s="12" t="s">
        <v>356</v>
      </c>
      <c r="I11" s="12" t="s">
        <v>369</v>
      </c>
      <c r="J11" s="12"/>
    </row>
    <row r="12" s="1" customFormat="1" ht="26.25" customHeight="1" spans="1:10">
      <c r="A12" s="8"/>
      <c r="B12" s="8" t="s">
        <v>365</v>
      </c>
      <c r="C12" s="8"/>
      <c r="D12" s="10">
        <v>0.3</v>
      </c>
      <c r="E12" s="11"/>
      <c r="F12" s="8" t="s">
        <v>357</v>
      </c>
      <c r="G12" s="8"/>
      <c r="H12" s="12" t="s">
        <v>360</v>
      </c>
      <c r="I12" s="12" t="s">
        <v>366</v>
      </c>
      <c r="J12" s="12"/>
    </row>
    <row r="13" s="1" customFormat="1" ht="26.25" customHeight="1" spans="1:10">
      <c r="A13" s="8"/>
      <c r="B13" s="8" t="s">
        <v>558</v>
      </c>
      <c r="C13" s="8"/>
      <c r="D13" s="10">
        <v>0.3</v>
      </c>
      <c r="E13" s="11"/>
      <c r="F13" s="8" t="s">
        <v>362</v>
      </c>
      <c r="G13" s="8"/>
      <c r="H13" s="12" t="s">
        <v>360</v>
      </c>
      <c r="I13" s="12" t="s">
        <v>361</v>
      </c>
      <c r="J13" s="12"/>
    </row>
    <row r="14" s="1" customFormat="1" ht="26.25" customHeight="1" spans="1:10">
      <c r="A14" s="8"/>
      <c r="B14" s="8" t="s">
        <v>559</v>
      </c>
      <c r="C14" s="8"/>
      <c r="D14" s="10">
        <v>0.2</v>
      </c>
      <c r="E14" s="11"/>
      <c r="F14" s="8"/>
      <c r="G14" s="8"/>
      <c r="H14" s="12" t="s">
        <v>399</v>
      </c>
      <c r="I14" s="12" t="s">
        <v>433</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S11" sqref="S11"/>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560</v>
      </c>
      <c r="C4" s="8"/>
      <c r="D4" s="8"/>
      <c r="E4" s="8"/>
      <c r="F4" s="8"/>
      <c r="G4" s="8"/>
      <c r="H4" s="8" t="s">
        <v>381</v>
      </c>
      <c r="I4" s="8"/>
      <c r="J4" s="12" t="s">
        <v>382</v>
      </c>
    </row>
    <row r="5" s="1" customFormat="1" ht="27.75" customHeight="1" spans="1:10">
      <c r="A5" s="9" t="s">
        <v>383</v>
      </c>
      <c r="B5" s="9">
        <v>5500</v>
      </c>
      <c r="C5" s="9"/>
      <c r="D5" s="9"/>
      <c r="E5" s="9"/>
      <c r="F5" s="9"/>
      <c r="G5" s="9"/>
      <c r="H5" s="8" t="s">
        <v>384</v>
      </c>
      <c r="I5" s="8"/>
      <c r="J5" s="12">
        <v>5500</v>
      </c>
    </row>
    <row r="6" s="1" customFormat="1" ht="27.75" customHeight="1" spans="1:10">
      <c r="A6" s="9"/>
      <c r="B6" s="9"/>
      <c r="C6" s="9"/>
      <c r="D6" s="9"/>
      <c r="E6" s="9"/>
      <c r="F6" s="9"/>
      <c r="G6" s="9"/>
      <c r="H6" s="8" t="s">
        <v>385</v>
      </c>
      <c r="I6" s="8"/>
      <c r="J6" s="12"/>
    </row>
    <row r="7" s="1" customFormat="1" ht="42.75" customHeight="1" spans="1:10">
      <c r="A7" s="8" t="s">
        <v>386</v>
      </c>
      <c r="B7" s="8" t="s">
        <v>561</v>
      </c>
      <c r="C7" s="8"/>
      <c r="D7" s="8"/>
      <c r="E7" s="8"/>
      <c r="F7" s="8"/>
      <c r="G7" s="8"/>
      <c r="H7" s="8"/>
      <c r="I7" s="8"/>
      <c r="J7" s="8"/>
    </row>
    <row r="8" s="1" customFormat="1" ht="57" customHeight="1" spans="1:10">
      <c r="A8" s="8" t="s">
        <v>388</v>
      </c>
      <c r="B8" s="8" t="s">
        <v>562</v>
      </c>
      <c r="C8" s="8"/>
      <c r="D8" s="8"/>
      <c r="E8" s="8"/>
      <c r="F8" s="8"/>
      <c r="G8" s="8"/>
      <c r="H8" s="8"/>
      <c r="I8" s="8"/>
      <c r="J8" s="8"/>
    </row>
    <row r="9" s="1" customFormat="1" ht="51" customHeight="1" spans="1:10">
      <c r="A9" s="8" t="s">
        <v>390</v>
      </c>
      <c r="B9" s="8" t="s">
        <v>563</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564</v>
      </c>
      <c r="C11" s="8"/>
      <c r="D11" s="10">
        <v>0.3</v>
      </c>
      <c r="E11" s="11"/>
      <c r="F11" s="8" t="s">
        <v>565</v>
      </c>
      <c r="G11" s="8"/>
      <c r="H11" s="12" t="s">
        <v>566</v>
      </c>
      <c r="I11" s="12">
        <v>1</v>
      </c>
      <c r="J11" s="12"/>
    </row>
    <row r="12" s="1" customFormat="1" ht="26.25" customHeight="1" spans="1:10">
      <c r="A12" s="8"/>
      <c r="B12" s="8" t="s">
        <v>567</v>
      </c>
      <c r="C12" s="8"/>
      <c r="D12" s="10">
        <v>0.1</v>
      </c>
      <c r="E12" s="11"/>
      <c r="F12" s="8"/>
      <c r="G12" s="8"/>
      <c r="H12" s="12" t="s">
        <v>399</v>
      </c>
      <c r="I12" s="12" t="s">
        <v>443</v>
      </c>
      <c r="J12" s="12"/>
    </row>
    <row r="13" s="1" customFormat="1" ht="26.25" customHeight="1" spans="1:10">
      <c r="A13" s="8"/>
      <c r="B13" s="8" t="s">
        <v>568</v>
      </c>
      <c r="C13" s="8"/>
      <c r="D13" s="10">
        <v>0.3</v>
      </c>
      <c r="E13" s="11"/>
      <c r="F13" s="8" t="s">
        <v>407</v>
      </c>
      <c r="G13" s="8"/>
      <c r="H13" s="12" t="s">
        <v>566</v>
      </c>
      <c r="I13" s="12">
        <v>118</v>
      </c>
      <c r="J13" s="12"/>
    </row>
    <row r="14" s="1" customFormat="1" ht="26.25" customHeight="1" spans="1:10">
      <c r="A14" s="8"/>
      <c r="B14" s="8" t="s">
        <v>569</v>
      </c>
      <c r="C14" s="8"/>
      <c r="D14" s="10">
        <v>0.2</v>
      </c>
      <c r="E14" s="11"/>
      <c r="F14" s="8" t="s">
        <v>479</v>
      </c>
      <c r="G14" s="8"/>
      <c r="H14" s="12" t="s">
        <v>431</v>
      </c>
      <c r="I14" s="12">
        <v>7</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M9" sqref="M9"/>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570</v>
      </c>
      <c r="C4" s="8"/>
      <c r="D4" s="8"/>
      <c r="E4" s="8"/>
      <c r="F4" s="8"/>
      <c r="G4" s="8"/>
      <c r="H4" s="8" t="s">
        <v>381</v>
      </c>
      <c r="I4" s="8"/>
      <c r="J4" s="12" t="s">
        <v>382</v>
      </c>
    </row>
    <row r="5" s="1" customFormat="1" ht="27.75" customHeight="1" spans="1:10">
      <c r="A5" s="9" t="s">
        <v>383</v>
      </c>
      <c r="B5" s="9">
        <v>19757.7</v>
      </c>
      <c r="C5" s="9"/>
      <c r="D5" s="9"/>
      <c r="E5" s="9"/>
      <c r="F5" s="9"/>
      <c r="G5" s="9"/>
      <c r="H5" s="8" t="s">
        <v>384</v>
      </c>
      <c r="I5" s="8"/>
      <c r="J5" s="12">
        <v>19757.7</v>
      </c>
    </row>
    <row r="6" s="1" customFormat="1" ht="27.75" customHeight="1" spans="1:10">
      <c r="A6" s="9"/>
      <c r="B6" s="9"/>
      <c r="C6" s="9"/>
      <c r="D6" s="9"/>
      <c r="E6" s="9"/>
      <c r="F6" s="9"/>
      <c r="G6" s="9"/>
      <c r="H6" s="8" t="s">
        <v>385</v>
      </c>
      <c r="I6" s="8"/>
      <c r="J6" s="12"/>
    </row>
    <row r="7" s="1" customFormat="1" ht="42.75" customHeight="1" spans="1:10">
      <c r="A7" s="8" t="s">
        <v>386</v>
      </c>
      <c r="B7" s="8" t="s">
        <v>571</v>
      </c>
      <c r="C7" s="8"/>
      <c r="D7" s="8"/>
      <c r="E7" s="8"/>
      <c r="F7" s="8"/>
      <c r="G7" s="8"/>
      <c r="H7" s="8"/>
      <c r="I7" s="8"/>
      <c r="J7" s="8"/>
    </row>
    <row r="8" s="1" customFormat="1" ht="57" customHeight="1" spans="1:10">
      <c r="A8" s="8" t="s">
        <v>388</v>
      </c>
      <c r="B8" s="8" t="s">
        <v>572</v>
      </c>
      <c r="C8" s="8"/>
      <c r="D8" s="8"/>
      <c r="E8" s="8"/>
      <c r="F8" s="8"/>
      <c r="G8" s="8"/>
      <c r="H8" s="8"/>
      <c r="I8" s="8"/>
      <c r="J8" s="8"/>
    </row>
    <row r="9" s="1" customFormat="1" ht="51" customHeight="1" spans="1:10">
      <c r="A9" s="8" t="s">
        <v>390</v>
      </c>
      <c r="B9" s="8" t="s">
        <v>573</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365</v>
      </c>
      <c r="C11" s="8"/>
      <c r="D11" s="10">
        <v>0.3</v>
      </c>
      <c r="E11" s="11"/>
      <c r="F11" s="8" t="s">
        <v>357</v>
      </c>
      <c r="G11" s="8"/>
      <c r="H11" s="12" t="s">
        <v>356</v>
      </c>
      <c r="I11" s="12">
        <v>98</v>
      </c>
      <c r="J11" s="12"/>
    </row>
    <row r="12" s="1" customFormat="1" ht="26.25" customHeight="1" spans="1:10">
      <c r="A12" s="8"/>
      <c r="B12" s="8" t="s">
        <v>574</v>
      </c>
      <c r="C12" s="8"/>
      <c r="D12" s="10">
        <v>0.3</v>
      </c>
      <c r="E12" s="11"/>
      <c r="F12" s="8" t="s">
        <v>575</v>
      </c>
      <c r="G12" s="8"/>
      <c r="H12" s="12" t="s">
        <v>356</v>
      </c>
      <c r="I12" s="12">
        <v>6000</v>
      </c>
      <c r="J12" s="12"/>
    </row>
    <row r="13" s="1" customFormat="1" ht="26.25" customHeight="1" spans="1:10">
      <c r="A13" s="8"/>
      <c r="B13" s="8" t="s">
        <v>355</v>
      </c>
      <c r="C13" s="8"/>
      <c r="D13" s="10">
        <v>0.2</v>
      </c>
      <c r="E13" s="11"/>
      <c r="F13" s="8" t="s">
        <v>357</v>
      </c>
      <c r="G13" s="8"/>
      <c r="H13" s="12" t="s">
        <v>356</v>
      </c>
      <c r="I13" s="12">
        <v>99</v>
      </c>
      <c r="J13" s="12"/>
    </row>
    <row r="14" s="1" customFormat="1" ht="26.25" customHeight="1" spans="1:10">
      <c r="A14" s="8"/>
      <c r="B14" s="8" t="s">
        <v>557</v>
      </c>
      <c r="C14" s="8"/>
      <c r="D14" s="10">
        <v>0.1</v>
      </c>
      <c r="E14" s="11"/>
      <c r="F14" s="8" t="s">
        <v>357</v>
      </c>
      <c r="G14" s="8"/>
      <c r="H14" s="12" t="s">
        <v>356</v>
      </c>
      <c r="I14" s="12">
        <v>95</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O9" sqref="O9"/>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576</v>
      </c>
      <c r="C4" s="8"/>
      <c r="D4" s="8"/>
      <c r="E4" s="8"/>
      <c r="F4" s="8"/>
      <c r="G4" s="8"/>
      <c r="H4" s="8" t="s">
        <v>381</v>
      </c>
      <c r="I4" s="8"/>
      <c r="J4" s="12" t="s">
        <v>382</v>
      </c>
    </row>
    <row r="5" s="1" customFormat="1" ht="27.75" customHeight="1" spans="1:10">
      <c r="A5" s="9" t="s">
        <v>383</v>
      </c>
      <c r="B5" s="9">
        <v>10</v>
      </c>
      <c r="C5" s="9"/>
      <c r="D5" s="9"/>
      <c r="E5" s="9"/>
      <c r="F5" s="9"/>
      <c r="G5" s="9"/>
      <c r="H5" s="8" t="s">
        <v>384</v>
      </c>
      <c r="I5" s="8"/>
      <c r="J5" s="12">
        <v>10</v>
      </c>
    </row>
    <row r="6" s="1" customFormat="1" ht="27.75" customHeight="1" spans="1:10">
      <c r="A6" s="9"/>
      <c r="B6" s="9"/>
      <c r="C6" s="9"/>
      <c r="D6" s="9"/>
      <c r="E6" s="9"/>
      <c r="F6" s="9"/>
      <c r="G6" s="9"/>
      <c r="H6" s="8" t="s">
        <v>385</v>
      </c>
      <c r="I6" s="8"/>
      <c r="J6" s="12"/>
    </row>
    <row r="7" s="1" customFormat="1" ht="42.75" customHeight="1" spans="1:10">
      <c r="A7" s="8" t="s">
        <v>386</v>
      </c>
      <c r="B7" s="8" t="s">
        <v>577</v>
      </c>
      <c r="C7" s="8"/>
      <c r="D7" s="8"/>
      <c r="E7" s="8"/>
      <c r="F7" s="8"/>
      <c r="G7" s="8"/>
      <c r="H7" s="8"/>
      <c r="I7" s="8"/>
      <c r="J7" s="8"/>
    </row>
    <row r="8" s="1" customFormat="1" ht="57" customHeight="1" spans="1:10">
      <c r="A8" s="8" t="s">
        <v>388</v>
      </c>
      <c r="B8" s="8" t="s">
        <v>578</v>
      </c>
      <c r="C8" s="8"/>
      <c r="D8" s="8"/>
      <c r="E8" s="8"/>
      <c r="F8" s="8"/>
      <c r="G8" s="8"/>
      <c r="H8" s="8"/>
      <c r="I8" s="8"/>
      <c r="J8" s="8"/>
    </row>
    <row r="9" s="1" customFormat="1" ht="51" customHeight="1" spans="1:10">
      <c r="A9" s="8" t="s">
        <v>390</v>
      </c>
      <c r="B9" s="8" t="s">
        <v>579</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580</v>
      </c>
      <c r="C11" s="8"/>
      <c r="D11" s="10">
        <v>0.3</v>
      </c>
      <c r="E11" s="11"/>
      <c r="F11" s="8" t="s">
        <v>395</v>
      </c>
      <c r="G11" s="8"/>
      <c r="H11" s="12" t="s">
        <v>356</v>
      </c>
      <c r="I11" s="12" t="s">
        <v>581</v>
      </c>
      <c r="J11" s="12"/>
    </row>
    <row r="12" s="1" customFormat="1" ht="26.25" customHeight="1" spans="1:10">
      <c r="A12" s="8"/>
      <c r="B12" s="8" t="s">
        <v>582</v>
      </c>
      <c r="C12" s="8"/>
      <c r="D12" s="10">
        <v>0.3</v>
      </c>
      <c r="E12" s="11"/>
      <c r="F12" s="8" t="s">
        <v>395</v>
      </c>
      <c r="G12" s="8"/>
      <c r="H12" s="12" t="s">
        <v>356</v>
      </c>
      <c r="I12" s="12" t="s">
        <v>581</v>
      </c>
      <c r="J12" s="12"/>
    </row>
    <row r="13" s="1" customFormat="1" ht="26.25" customHeight="1" spans="1:10">
      <c r="A13" s="8"/>
      <c r="B13" s="8" t="s">
        <v>583</v>
      </c>
      <c r="C13" s="8"/>
      <c r="D13" s="10">
        <v>0.2</v>
      </c>
      <c r="E13" s="11"/>
      <c r="F13" s="8" t="s">
        <v>357</v>
      </c>
      <c r="G13" s="8"/>
      <c r="H13" s="12" t="s">
        <v>356</v>
      </c>
      <c r="I13" s="12" t="s">
        <v>584</v>
      </c>
      <c r="J13" s="12"/>
    </row>
    <row r="14" s="1" customFormat="1" ht="26.25" customHeight="1" spans="1:10">
      <c r="A14" s="8"/>
      <c r="B14" s="8" t="s">
        <v>585</v>
      </c>
      <c r="C14" s="8"/>
      <c r="D14" s="10">
        <v>0.1</v>
      </c>
      <c r="E14" s="11"/>
      <c r="F14" s="8" t="s">
        <v>357</v>
      </c>
      <c r="G14" s="8"/>
      <c r="H14" s="12" t="s">
        <v>356</v>
      </c>
      <c r="I14" s="12" t="s">
        <v>526</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N9" sqref="N9"/>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586</v>
      </c>
      <c r="C4" s="8"/>
      <c r="D4" s="8"/>
      <c r="E4" s="8"/>
      <c r="F4" s="8"/>
      <c r="G4" s="8"/>
      <c r="H4" s="8" t="s">
        <v>381</v>
      </c>
      <c r="I4" s="8"/>
      <c r="J4" s="12" t="s">
        <v>382</v>
      </c>
    </row>
    <row r="5" s="1" customFormat="1" ht="27.75" customHeight="1" spans="1:10">
      <c r="A5" s="9" t="s">
        <v>383</v>
      </c>
      <c r="B5" s="9">
        <v>10</v>
      </c>
      <c r="C5" s="9"/>
      <c r="D5" s="9"/>
      <c r="E5" s="9"/>
      <c r="F5" s="9"/>
      <c r="G5" s="9"/>
      <c r="H5" s="8" t="s">
        <v>384</v>
      </c>
      <c r="I5" s="8"/>
      <c r="J5" s="12">
        <v>10</v>
      </c>
    </row>
    <row r="6" s="1" customFormat="1" ht="27.75" customHeight="1" spans="1:10">
      <c r="A6" s="9"/>
      <c r="B6" s="9"/>
      <c r="C6" s="9"/>
      <c r="D6" s="9"/>
      <c r="E6" s="9"/>
      <c r="F6" s="9"/>
      <c r="G6" s="9"/>
      <c r="H6" s="8" t="s">
        <v>385</v>
      </c>
      <c r="I6" s="8"/>
      <c r="J6" s="12"/>
    </row>
    <row r="7" s="1" customFormat="1" ht="42.75" customHeight="1" spans="1:10">
      <c r="A7" s="8" t="s">
        <v>386</v>
      </c>
      <c r="B7" s="8" t="s">
        <v>587</v>
      </c>
      <c r="C7" s="8"/>
      <c r="D7" s="8"/>
      <c r="E7" s="8"/>
      <c r="F7" s="8"/>
      <c r="G7" s="8"/>
      <c r="H7" s="8"/>
      <c r="I7" s="8"/>
      <c r="J7" s="8"/>
    </row>
    <row r="8" s="1" customFormat="1" ht="57" customHeight="1" spans="1:10">
      <c r="A8" s="8" t="s">
        <v>388</v>
      </c>
      <c r="B8" s="8" t="s">
        <v>588</v>
      </c>
      <c r="C8" s="8"/>
      <c r="D8" s="8"/>
      <c r="E8" s="8"/>
      <c r="F8" s="8"/>
      <c r="G8" s="8"/>
      <c r="H8" s="8"/>
      <c r="I8" s="8"/>
      <c r="J8" s="8"/>
    </row>
    <row r="9" s="1" customFormat="1" ht="51" customHeight="1" spans="1:10">
      <c r="A9" s="8" t="s">
        <v>390</v>
      </c>
      <c r="B9" s="8" t="s">
        <v>589</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590</v>
      </c>
      <c r="C11" s="8"/>
      <c r="D11" s="10">
        <v>0.3</v>
      </c>
      <c r="E11" s="11"/>
      <c r="F11" s="8" t="s">
        <v>357</v>
      </c>
      <c r="G11" s="8"/>
      <c r="H11" s="12" t="s">
        <v>360</v>
      </c>
      <c r="I11" s="12" t="s">
        <v>366</v>
      </c>
      <c r="J11" s="12"/>
    </row>
    <row r="12" s="1" customFormat="1" ht="26.25" customHeight="1" spans="1:10">
      <c r="A12" s="8"/>
      <c r="B12" s="8" t="s">
        <v>469</v>
      </c>
      <c r="C12" s="8"/>
      <c r="D12" s="10">
        <v>0.3</v>
      </c>
      <c r="E12" s="11"/>
      <c r="F12" s="8" t="s">
        <v>357</v>
      </c>
      <c r="G12" s="8"/>
      <c r="H12" s="12" t="s">
        <v>356</v>
      </c>
      <c r="I12" s="12">
        <v>99</v>
      </c>
      <c r="J12" s="12"/>
    </row>
    <row r="13" s="1" customFormat="1" ht="26.25" customHeight="1" spans="1:10">
      <c r="A13" s="8"/>
      <c r="B13" s="8" t="s">
        <v>460</v>
      </c>
      <c r="C13" s="8"/>
      <c r="D13" s="10">
        <v>0.1</v>
      </c>
      <c r="E13" s="11"/>
      <c r="F13" s="8" t="s">
        <v>357</v>
      </c>
      <c r="G13" s="8"/>
      <c r="H13" s="12" t="s">
        <v>356</v>
      </c>
      <c r="I13" s="12" t="s">
        <v>369</v>
      </c>
      <c r="J13" s="12"/>
    </row>
    <row r="14" s="1" customFormat="1" ht="26.25" customHeight="1" spans="1:10">
      <c r="A14" s="8"/>
      <c r="B14" s="8" t="s">
        <v>591</v>
      </c>
      <c r="C14" s="8"/>
      <c r="D14" s="10">
        <v>0.2</v>
      </c>
      <c r="E14" s="11"/>
      <c r="F14" s="8" t="s">
        <v>395</v>
      </c>
      <c r="G14" s="8"/>
      <c r="H14" s="12" t="s">
        <v>356</v>
      </c>
      <c r="I14" s="12" t="s">
        <v>592</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M9" sqref="M9"/>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593</v>
      </c>
      <c r="C4" s="8"/>
      <c r="D4" s="8"/>
      <c r="E4" s="8"/>
      <c r="F4" s="8"/>
      <c r="G4" s="8"/>
      <c r="H4" s="8" t="s">
        <v>381</v>
      </c>
      <c r="I4" s="8"/>
      <c r="J4" s="12" t="s">
        <v>382</v>
      </c>
    </row>
    <row r="5" s="1" customFormat="1" ht="27.75" customHeight="1" spans="1:10">
      <c r="A5" s="9" t="s">
        <v>383</v>
      </c>
      <c r="B5" s="9">
        <v>7020</v>
      </c>
      <c r="C5" s="9"/>
      <c r="D5" s="9"/>
      <c r="E5" s="9"/>
      <c r="F5" s="9"/>
      <c r="G5" s="9"/>
      <c r="H5" s="8" t="s">
        <v>384</v>
      </c>
      <c r="I5" s="8"/>
      <c r="J5" s="12">
        <v>7020</v>
      </c>
    </row>
    <row r="6" s="1" customFormat="1" ht="27.75" customHeight="1" spans="1:10">
      <c r="A6" s="9"/>
      <c r="B6" s="9"/>
      <c r="C6" s="9"/>
      <c r="D6" s="9"/>
      <c r="E6" s="9"/>
      <c r="F6" s="9"/>
      <c r="G6" s="9"/>
      <c r="H6" s="8" t="s">
        <v>385</v>
      </c>
      <c r="I6" s="8"/>
      <c r="J6" s="12"/>
    </row>
    <row r="7" s="1" customFormat="1" ht="42.75" customHeight="1" spans="1:10">
      <c r="A7" s="8" t="s">
        <v>386</v>
      </c>
      <c r="B7" s="8" t="s">
        <v>594</v>
      </c>
      <c r="C7" s="8"/>
      <c r="D7" s="8"/>
      <c r="E7" s="8"/>
      <c r="F7" s="8"/>
      <c r="G7" s="8"/>
      <c r="H7" s="8"/>
      <c r="I7" s="8"/>
      <c r="J7" s="8"/>
    </row>
    <row r="8" s="1" customFormat="1" ht="57" customHeight="1" spans="1:10">
      <c r="A8" s="8" t="s">
        <v>388</v>
      </c>
      <c r="B8" s="8" t="s">
        <v>595</v>
      </c>
      <c r="C8" s="8"/>
      <c r="D8" s="8"/>
      <c r="E8" s="8"/>
      <c r="F8" s="8"/>
      <c r="G8" s="8"/>
      <c r="H8" s="8"/>
      <c r="I8" s="8"/>
      <c r="J8" s="8"/>
    </row>
    <row r="9" s="1" customFormat="1" ht="51" customHeight="1" spans="1:10">
      <c r="A9" s="8" t="s">
        <v>390</v>
      </c>
      <c r="B9" s="8" t="s">
        <v>596</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557</v>
      </c>
      <c r="C11" s="8"/>
      <c r="D11" s="10">
        <v>0.1</v>
      </c>
      <c r="E11" s="11"/>
      <c r="F11" s="8" t="s">
        <v>357</v>
      </c>
      <c r="G11" s="8"/>
      <c r="H11" s="12" t="s">
        <v>356</v>
      </c>
      <c r="I11" s="12" t="s">
        <v>369</v>
      </c>
      <c r="J11" s="12"/>
    </row>
    <row r="12" s="1" customFormat="1" ht="26.25" customHeight="1" spans="1:10">
      <c r="A12" s="8"/>
      <c r="B12" s="8" t="s">
        <v>365</v>
      </c>
      <c r="C12" s="8"/>
      <c r="D12" s="10">
        <v>0.3</v>
      </c>
      <c r="E12" s="11"/>
      <c r="F12" s="8" t="s">
        <v>357</v>
      </c>
      <c r="G12" s="8"/>
      <c r="H12" s="12" t="s">
        <v>360</v>
      </c>
      <c r="I12" s="12" t="s">
        <v>366</v>
      </c>
      <c r="J12" s="12"/>
    </row>
    <row r="13" s="1" customFormat="1" ht="26.25" customHeight="1" spans="1:10">
      <c r="A13" s="8"/>
      <c r="B13" s="8" t="s">
        <v>597</v>
      </c>
      <c r="C13" s="8"/>
      <c r="D13" s="10">
        <v>0.3</v>
      </c>
      <c r="E13" s="11"/>
      <c r="F13" s="8" t="s">
        <v>362</v>
      </c>
      <c r="G13" s="8"/>
      <c r="H13" s="12" t="s">
        <v>360</v>
      </c>
      <c r="I13" s="12" t="s">
        <v>507</v>
      </c>
      <c r="J13" s="12"/>
    </row>
    <row r="14" s="1" customFormat="1" ht="26.25" customHeight="1" spans="1:10">
      <c r="A14" s="8"/>
      <c r="B14" s="8" t="s">
        <v>598</v>
      </c>
      <c r="C14" s="8"/>
      <c r="D14" s="10">
        <v>0.2</v>
      </c>
      <c r="E14" s="11"/>
      <c r="F14" s="8"/>
      <c r="G14" s="8"/>
      <c r="H14" s="12" t="s">
        <v>399</v>
      </c>
      <c r="I14" s="12" t="s">
        <v>433</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Q9" sqref="Q9"/>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599</v>
      </c>
      <c r="C4" s="8"/>
      <c r="D4" s="8"/>
      <c r="E4" s="8"/>
      <c r="F4" s="8"/>
      <c r="G4" s="8"/>
      <c r="H4" s="8" t="s">
        <v>381</v>
      </c>
      <c r="I4" s="8"/>
      <c r="J4" s="12" t="s">
        <v>382</v>
      </c>
    </row>
    <row r="5" s="1" customFormat="1" ht="27.75" customHeight="1" spans="1:10">
      <c r="A5" s="9" t="s">
        <v>383</v>
      </c>
      <c r="B5" s="9">
        <v>414</v>
      </c>
      <c r="C5" s="9"/>
      <c r="D5" s="9"/>
      <c r="E5" s="9"/>
      <c r="F5" s="9"/>
      <c r="G5" s="9"/>
      <c r="H5" s="8" t="s">
        <v>384</v>
      </c>
      <c r="I5" s="8"/>
      <c r="J5" s="12">
        <v>414</v>
      </c>
    </row>
    <row r="6" s="1" customFormat="1" ht="27.75" customHeight="1" spans="1:10">
      <c r="A6" s="9"/>
      <c r="B6" s="9"/>
      <c r="C6" s="9"/>
      <c r="D6" s="9"/>
      <c r="E6" s="9"/>
      <c r="F6" s="9"/>
      <c r="G6" s="9"/>
      <c r="H6" s="8" t="s">
        <v>385</v>
      </c>
      <c r="I6" s="8"/>
      <c r="J6" s="12"/>
    </row>
    <row r="7" s="1" customFormat="1" ht="42.75" customHeight="1" spans="1:10">
      <c r="A7" s="8" t="s">
        <v>386</v>
      </c>
      <c r="B7" s="8" t="s">
        <v>600</v>
      </c>
      <c r="C7" s="8"/>
      <c r="D7" s="8"/>
      <c r="E7" s="8"/>
      <c r="F7" s="8"/>
      <c r="G7" s="8"/>
      <c r="H7" s="8"/>
      <c r="I7" s="8"/>
      <c r="J7" s="8"/>
    </row>
    <row r="8" s="1" customFormat="1" ht="57" customHeight="1" spans="1:10">
      <c r="A8" s="8" t="s">
        <v>388</v>
      </c>
      <c r="B8" s="8" t="s">
        <v>601</v>
      </c>
      <c r="C8" s="8"/>
      <c r="D8" s="8"/>
      <c r="E8" s="8"/>
      <c r="F8" s="8"/>
      <c r="G8" s="8"/>
      <c r="H8" s="8"/>
      <c r="I8" s="8"/>
      <c r="J8" s="8"/>
    </row>
    <row r="9" s="1" customFormat="1" ht="51" customHeight="1" spans="1:10">
      <c r="A9" s="8" t="s">
        <v>390</v>
      </c>
      <c r="B9" s="8" t="s">
        <v>602</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603</v>
      </c>
      <c r="C11" s="8"/>
      <c r="D11" s="10">
        <v>0.1</v>
      </c>
      <c r="E11" s="11"/>
      <c r="F11" s="8" t="s">
        <v>357</v>
      </c>
      <c r="G11" s="8"/>
      <c r="H11" s="12" t="s">
        <v>356</v>
      </c>
      <c r="I11" s="12" t="s">
        <v>526</v>
      </c>
      <c r="J11" s="12"/>
    </row>
    <row r="12" s="1" customFormat="1" ht="26.25" customHeight="1" spans="1:10">
      <c r="A12" s="8"/>
      <c r="B12" s="8" t="s">
        <v>365</v>
      </c>
      <c r="C12" s="8"/>
      <c r="D12" s="10">
        <v>0.3</v>
      </c>
      <c r="E12" s="11"/>
      <c r="F12" s="8" t="s">
        <v>357</v>
      </c>
      <c r="G12" s="8"/>
      <c r="H12" s="12" t="s">
        <v>360</v>
      </c>
      <c r="I12" s="12" t="s">
        <v>366</v>
      </c>
      <c r="J12" s="12"/>
    </row>
    <row r="13" s="1" customFormat="1" ht="26.25" customHeight="1" spans="1:10">
      <c r="A13" s="8"/>
      <c r="B13" s="8" t="s">
        <v>604</v>
      </c>
      <c r="C13" s="8"/>
      <c r="D13" s="10">
        <v>0.3</v>
      </c>
      <c r="E13" s="11"/>
      <c r="F13" s="8" t="s">
        <v>362</v>
      </c>
      <c r="G13" s="8"/>
      <c r="H13" s="12" t="s">
        <v>360</v>
      </c>
      <c r="I13" s="12" t="s">
        <v>605</v>
      </c>
      <c r="J13" s="12"/>
    </row>
    <row r="14" s="1" customFormat="1" ht="26.25" customHeight="1" spans="1:10">
      <c r="A14" s="8"/>
      <c r="B14" s="8" t="s">
        <v>606</v>
      </c>
      <c r="C14" s="8"/>
      <c r="D14" s="10">
        <v>0.2</v>
      </c>
      <c r="E14" s="11"/>
      <c r="F14" s="8"/>
      <c r="G14" s="8"/>
      <c r="H14" s="12" t="s">
        <v>399</v>
      </c>
      <c r="I14" s="12" t="s">
        <v>433</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D11" sqref="D11:E11"/>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607</v>
      </c>
      <c r="C4" s="8"/>
      <c r="D4" s="8"/>
      <c r="E4" s="8"/>
      <c r="F4" s="8"/>
      <c r="G4" s="8"/>
      <c r="H4" s="8" t="s">
        <v>381</v>
      </c>
      <c r="I4" s="8"/>
      <c r="J4" s="12" t="s">
        <v>382</v>
      </c>
    </row>
    <row r="5" s="1" customFormat="1" ht="27.75" customHeight="1" spans="1:10">
      <c r="A5" s="9" t="s">
        <v>383</v>
      </c>
      <c r="B5" s="9">
        <v>1800</v>
      </c>
      <c r="C5" s="9"/>
      <c r="D5" s="9"/>
      <c r="E5" s="9"/>
      <c r="F5" s="9"/>
      <c r="G5" s="9"/>
      <c r="H5" s="8" t="s">
        <v>384</v>
      </c>
      <c r="I5" s="8"/>
      <c r="J5" s="12">
        <v>1800</v>
      </c>
    </row>
    <row r="6" s="1" customFormat="1" ht="27.75" customHeight="1" spans="1:10">
      <c r="A6" s="9"/>
      <c r="B6" s="9"/>
      <c r="C6" s="9"/>
      <c r="D6" s="9"/>
      <c r="E6" s="9"/>
      <c r="F6" s="9"/>
      <c r="G6" s="9"/>
      <c r="H6" s="8" t="s">
        <v>385</v>
      </c>
      <c r="I6" s="8"/>
      <c r="J6" s="12"/>
    </row>
    <row r="7" s="1" customFormat="1" ht="42.75" customHeight="1" spans="1:10">
      <c r="A7" s="8" t="s">
        <v>386</v>
      </c>
      <c r="B7" s="8" t="s">
        <v>608</v>
      </c>
      <c r="C7" s="8"/>
      <c r="D7" s="8"/>
      <c r="E7" s="8"/>
      <c r="F7" s="8"/>
      <c r="G7" s="8"/>
      <c r="H7" s="8"/>
      <c r="I7" s="8"/>
      <c r="J7" s="8"/>
    </row>
    <row r="8" s="1" customFormat="1" ht="57" customHeight="1" spans="1:10">
      <c r="A8" s="8" t="s">
        <v>388</v>
      </c>
      <c r="B8" s="8" t="s">
        <v>609</v>
      </c>
      <c r="C8" s="8"/>
      <c r="D8" s="8"/>
      <c r="E8" s="8"/>
      <c r="F8" s="8"/>
      <c r="G8" s="8"/>
      <c r="H8" s="8"/>
      <c r="I8" s="8"/>
      <c r="J8" s="8"/>
    </row>
    <row r="9" s="1" customFormat="1" ht="51" customHeight="1" spans="1:10">
      <c r="A9" s="8" t="s">
        <v>390</v>
      </c>
      <c r="B9" s="8" t="s">
        <v>596</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610</v>
      </c>
      <c r="C11" s="8"/>
      <c r="D11" s="10">
        <v>0.3</v>
      </c>
      <c r="E11" s="11"/>
      <c r="F11" s="8" t="s">
        <v>407</v>
      </c>
      <c r="G11" s="8"/>
      <c r="H11" s="12" t="s">
        <v>360</v>
      </c>
      <c r="I11" s="12" t="s">
        <v>611</v>
      </c>
      <c r="J11" s="12"/>
    </row>
    <row r="12" s="1" customFormat="1" ht="26.25" customHeight="1" spans="1:10">
      <c r="A12" s="8"/>
      <c r="B12" s="8" t="s">
        <v>365</v>
      </c>
      <c r="C12" s="8"/>
      <c r="D12" s="10">
        <v>0.3</v>
      </c>
      <c r="E12" s="11"/>
      <c r="F12" s="8" t="s">
        <v>357</v>
      </c>
      <c r="G12" s="8"/>
      <c r="H12" s="12" t="s">
        <v>360</v>
      </c>
      <c r="I12" s="12" t="s">
        <v>366</v>
      </c>
      <c r="J12" s="12"/>
    </row>
    <row r="13" s="1" customFormat="1" ht="26.25" customHeight="1" spans="1:10">
      <c r="A13" s="8"/>
      <c r="B13" s="8" t="s">
        <v>557</v>
      </c>
      <c r="C13" s="8"/>
      <c r="D13" s="10">
        <v>0.1</v>
      </c>
      <c r="E13" s="11"/>
      <c r="F13" s="8" t="s">
        <v>357</v>
      </c>
      <c r="G13" s="8"/>
      <c r="H13" s="12" t="s">
        <v>356</v>
      </c>
      <c r="I13" s="12" t="s">
        <v>369</v>
      </c>
      <c r="J13" s="12"/>
    </row>
    <row r="14" s="1" customFormat="1" ht="26.25" customHeight="1" spans="1:10">
      <c r="A14" s="8"/>
      <c r="B14" s="8" t="s">
        <v>612</v>
      </c>
      <c r="C14" s="8"/>
      <c r="D14" s="10">
        <v>0.2</v>
      </c>
      <c r="E14" s="11"/>
      <c r="F14" s="8"/>
      <c r="G14" s="8"/>
      <c r="H14" s="12" t="s">
        <v>399</v>
      </c>
      <c r="I14" s="12" t="s">
        <v>613</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D12" sqref="D12:E12"/>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614</v>
      </c>
      <c r="C4" s="8"/>
      <c r="D4" s="8"/>
      <c r="E4" s="8"/>
      <c r="F4" s="8"/>
      <c r="G4" s="8"/>
      <c r="H4" s="8" t="s">
        <v>381</v>
      </c>
      <c r="I4" s="8"/>
      <c r="J4" s="12" t="s">
        <v>382</v>
      </c>
    </row>
    <row r="5" s="1" customFormat="1" ht="27.75" customHeight="1" spans="1:10">
      <c r="A5" s="9" t="s">
        <v>383</v>
      </c>
      <c r="B5" s="9">
        <v>1027</v>
      </c>
      <c r="C5" s="9"/>
      <c r="D5" s="9"/>
      <c r="E5" s="9"/>
      <c r="F5" s="9"/>
      <c r="G5" s="9"/>
      <c r="H5" s="8" t="s">
        <v>384</v>
      </c>
      <c r="I5" s="8"/>
      <c r="J5" s="12">
        <v>1027</v>
      </c>
    </row>
    <row r="6" s="1" customFormat="1" ht="27.75" customHeight="1" spans="1:10">
      <c r="A6" s="9"/>
      <c r="B6" s="9"/>
      <c r="C6" s="9"/>
      <c r="D6" s="9"/>
      <c r="E6" s="9"/>
      <c r="F6" s="9"/>
      <c r="G6" s="9"/>
      <c r="H6" s="8" t="s">
        <v>385</v>
      </c>
      <c r="I6" s="8"/>
      <c r="J6" s="12"/>
    </row>
    <row r="7" s="1" customFormat="1" ht="42.75" customHeight="1" spans="1:10">
      <c r="A7" s="8" t="s">
        <v>386</v>
      </c>
      <c r="B7" s="8" t="s">
        <v>615</v>
      </c>
      <c r="C7" s="8"/>
      <c r="D7" s="8"/>
      <c r="E7" s="8"/>
      <c r="F7" s="8"/>
      <c r="G7" s="8"/>
      <c r="H7" s="8"/>
      <c r="I7" s="8"/>
      <c r="J7" s="8"/>
    </row>
    <row r="8" s="1" customFormat="1" ht="57" customHeight="1" spans="1:10">
      <c r="A8" s="8" t="s">
        <v>388</v>
      </c>
      <c r="B8" s="8" t="s">
        <v>616</v>
      </c>
      <c r="C8" s="8"/>
      <c r="D8" s="8"/>
      <c r="E8" s="8"/>
      <c r="F8" s="8"/>
      <c r="G8" s="8"/>
      <c r="H8" s="8"/>
      <c r="I8" s="8"/>
      <c r="J8" s="8"/>
    </row>
    <row r="9" s="1" customFormat="1" ht="51" customHeight="1" spans="1:10">
      <c r="A9" s="8" t="s">
        <v>390</v>
      </c>
      <c r="B9" s="8" t="s">
        <v>596</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610</v>
      </c>
      <c r="C11" s="8"/>
      <c r="D11" s="10">
        <v>0.3</v>
      </c>
      <c r="E11" s="11"/>
      <c r="F11" s="8" t="s">
        <v>407</v>
      </c>
      <c r="G11" s="8"/>
      <c r="H11" s="12" t="s">
        <v>356</v>
      </c>
      <c r="I11" s="12" t="s">
        <v>617</v>
      </c>
      <c r="J11" s="12"/>
    </row>
    <row r="12" s="1" customFormat="1" ht="26.25" customHeight="1" spans="1:10">
      <c r="A12" s="8"/>
      <c r="B12" s="8" t="s">
        <v>557</v>
      </c>
      <c r="C12" s="8"/>
      <c r="D12" s="10">
        <v>0.1</v>
      </c>
      <c r="E12" s="11"/>
      <c r="F12" s="8" t="s">
        <v>357</v>
      </c>
      <c r="G12" s="8"/>
      <c r="H12" s="12" t="s">
        <v>356</v>
      </c>
      <c r="I12" s="12" t="s">
        <v>369</v>
      </c>
      <c r="J12" s="12"/>
    </row>
    <row r="13" s="1" customFormat="1" ht="26.25" customHeight="1" spans="1:10">
      <c r="A13" s="8"/>
      <c r="B13" s="8" t="s">
        <v>365</v>
      </c>
      <c r="C13" s="8"/>
      <c r="D13" s="10">
        <v>0.3</v>
      </c>
      <c r="E13" s="11"/>
      <c r="F13" s="8" t="s">
        <v>357</v>
      </c>
      <c r="G13" s="8"/>
      <c r="H13" s="12" t="s">
        <v>360</v>
      </c>
      <c r="I13" s="12" t="s">
        <v>366</v>
      </c>
      <c r="J13" s="12"/>
    </row>
    <row r="14" s="1" customFormat="1" ht="26.25" customHeight="1" spans="1:10">
      <c r="A14" s="8"/>
      <c r="B14" s="8" t="s">
        <v>618</v>
      </c>
      <c r="C14" s="8"/>
      <c r="D14" s="10">
        <v>0.2</v>
      </c>
      <c r="E14" s="11"/>
      <c r="F14" s="8"/>
      <c r="G14" s="8"/>
      <c r="H14" s="12" t="s">
        <v>399</v>
      </c>
      <c r="I14" s="12" t="s">
        <v>619</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zoomScale="110" zoomScaleNormal="110" topLeftCell="A4" workbookViewId="0">
      <selection activeCell="F43" sqref="F43"/>
    </sheetView>
  </sheetViews>
  <sheetFormatPr defaultColWidth="10" defaultRowHeight="13.5" outlineLevelCol="5"/>
  <cols>
    <col min="1" max="1" width="0.266666666666667" style="38" customWidth="1"/>
    <col min="2" max="2" width="12.75" style="38" customWidth="1"/>
    <col min="3" max="3" width="36.1" style="38" customWidth="1"/>
    <col min="4" max="4" width="17.1" style="38" customWidth="1"/>
    <col min="5" max="5" width="16.5583333333333" style="38" customWidth="1"/>
    <col min="6" max="6" width="17.5" style="38" customWidth="1"/>
    <col min="7" max="16384" width="10" style="38"/>
  </cols>
  <sheetData>
    <row r="1" ht="18.1" customHeight="1" spans="1:6">
      <c r="A1" s="39"/>
      <c r="B1" s="80" t="s">
        <v>101</v>
      </c>
      <c r="C1" s="81"/>
      <c r="D1" s="81"/>
      <c r="E1" s="81"/>
      <c r="F1" s="81"/>
    </row>
    <row r="2" ht="16.35" customHeight="1"/>
    <row r="3" ht="16.35" customHeight="1" spans="2:6">
      <c r="B3" s="82" t="s">
        <v>102</v>
      </c>
      <c r="C3" s="82"/>
      <c r="D3" s="82"/>
      <c r="E3" s="82"/>
      <c r="F3" s="82"/>
    </row>
    <row r="4" ht="16.35" customHeight="1" spans="2:6">
      <c r="B4" s="82"/>
      <c r="C4" s="82"/>
      <c r="D4" s="82"/>
      <c r="E4" s="82"/>
      <c r="F4" s="82"/>
    </row>
    <row r="5" ht="16.35" customHeight="1" spans="2:6">
      <c r="B5" s="81"/>
      <c r="C5" s="81"/>
      <c r="D5" s="81"/>
      <c r="E5" s="81"/>
      <c r="F5" s="81"/>
    </row>
    <row r="6" ht="19.8" customHeight="1" spans="2:6">
      <c r="B6" s="81"/>
      <c r="C6" s="81"/>
      <c r="D6" s="81"/>
      <c r="E6" s="81"/>
      <c r="F6" s="62" t="s">
        <v>7</v>
      </c>
    </row>
    <row r="7" ht="36.2" customHeight="1" spans="2:6">
      <c r="B7" s="83" t="s">
        <v>103</v>
      </c>
      <c r="C7" s="83"/>
      <c r="D7" s="83" t="s">
        <v>104</v>
      </c>
      <c r="E7" s="83"/>
      <c r="F7" s="83"/>
    </row>
    <row r="8" ht="27.6" customHeight="1" spans="2:6">
      <c r="B8" s="83" t="s">
        <v>105</v>
      </c>
      <c r="C8" s="83" t="s">
        <v>39</v>
      </c>
      <c r="D8" s="83" t="s">
        <v>40</v>
      </c>
      <c r="E8" s="83" t="s">
        <v>106</v>
      </c>
      <c r="F8" s="83" t="s">
        <v>107</v>
      </c>
    </row>
    <row r="9" ht="19.8" customHeight="1" spans="2:6">
      <c r="B9" s="84" t="s">
        <v>12</v>
      </c>
      <c r="C9" s="84"/>
      <c r="D9" s="85">
        <v>187670.87</v>
      </c>
      <c r="E9" s="85">
        <v>173469.22</v>
      </c>
      <c r="F9" s="85">
        <v>14201.65</v>
      </c>
    </row>
    <row r="10" s="38" customFormat="1" ht="19.8" customHeight="1" spans="2:6">
      <c r="B10" s="86" t="s">
        <v>108</v>
      </c>
      <c r="C10" s="87" t="s">
        <v>109</v>
      </c>
      <c r="D10" s="88">
        <v>164343.19</v>
      </c>
      <c r="E10" s="88">
        <v>164280.19</v>
      </c>
      <c r="F10" s="88">
        <v>63</v>
      </c>
    </row>
    <row r="11" ht="18.95" customHeight="1" spans="2:6">
      <c r="B11" s="89" t="s">
        <v>110</v>
      </c>
      <c r="C11" s="90" t="s">
        <v>111</v>
      </c>
      <c r="D11" s="88">
        <v>36417.35</v>
      </c>
      <c r="E11" s="88">
        <v>36417.35</v>
      </c>
      <c r="F11" s="88"/>
    </row>
    <row r="12" ht="18.95" customHeight="1" spans="2:6">
      <c r="B12" s="89" t="s">
        <v>112</v>
      </c>
      <c r="C12" s="90" t="s">
        <v>113</v>
      </c>
      <c r="D12" s="88">
        <v>1949.58</v>
      </c>
      <c r="E12" s="88">
        <v>1949.58</v>
      </c>
      <c r="F12" s="88"/>
    </row>
    <row r="13" ht="18.95" customHeight="1" spans="2:6">
      <c r="B13" s="89" t="s">
        <v>114</v>
      </c>
      <c r="C13" s="90" t="s">
        <v>115</v>
      </c>
      <c r="D13" s="88">
        <v>133.25</v>
      </c>
      <c r="E13" s="88">
        <v>133.25</v>
      </c>
      <c r="F13" s="88"/>
    </row>
    <row r="14" ht="18.95" customHeight="1" spans="2:6">
      <c r="B14" s="89" t="s">
        <v>116</v>
      </c>
      <c r="C14" s="90" t="s">
        <v>117</v>
      </c>
      <c r="D14" s="88">
        <v>93814.72</v>
      </c>
      <c r="E14" s="88">
        <v>93814.72</v>
      </c>
      <c r="F14" s="88"/>
    </row>
    <row r="15" ht="18.95" customHeight="1" spans="2:6">
      <c r="B15" s="89" t="s">
        <v>118</v>
      </c>
      <c r="C15" s="90" t="s">
        <v>119</v>
      </c>
      <c r="D15" s="88">
        <v>10341.7</v>
      </c>
      <c r="E15" s="88">
        <v>10341.7</v>
      </c>
      <c r="F15" s="88"/>
    </row>
    <row r="16" ht="18.95" customHeight="1" spans="2:6">
      <c r="B16" s="89" t="s">
        <v>120</v>
      </c>
      <c r="C16" s="90" t="s">
        <v>121</v>
      </c>
      <c r="D16" s="88">
        <v>5170.85</v>
      </c>
      <c r="E16" s="88">
        <v>5170.85</v>
      </c>
      <c r="F16" s="88"/>
    </row>
    <row r="17" ht="18.95" customHeight="1" spans="2:6">
      <c r="B17" s="89" t="s">
        <v>122</v>
      </c>
      <c r="C17" s="90" t="s">
        <v>123</v>
      </c>
      <c r="D17" s="88">
        <v>5494.03</v>
      </c>
      <c r="E17" s="88">
        <v>5494.03</v>
      </c>
      <c r="F17" s="88"/>
    </row>
    <row r="18" ht="18.95" customHeight="1" spans="2:6">
      <c r="B18" s="89" t="s">
        <v>124</v>
      </c>
      <c r="C18" s="90" t="s">
        <v>125</v>
      </c>
      <c r="D18" s="88">
        <v>1030.5</v>
      </c>
      <c r="E18" s="88">
        <v>1030.5</v>
      </c>
      <c r="F18" s="88"/>
    </row>
    <row r="19" ht="18.95" customHeight="1" spans="2:6">
      <c r="B19" s="89" t="s">
        <v>126</v>
      </c>
      <c r="C19" s="90" t="s">
        <v>127</v>
      </c>
      <c r="D19" s="88">
        <v>7795.38</v>
      </c>
      <c r="E19" s="88">
        <v>7795.38</v>
      </c>
      <c r="F19" s="88"/>
    </row>
    <row r="20" ht="18.95" customHeight="1" spans="2:6">
      <c r="B20" s="89" t="s">
        <v>128</v>
      </c>
      <c r="C20" s="90" t="s">
        <v>129</v>
      </c>
      <c r="D20" s="88">
        <v>2166.45</v>
      </c>
      <c r="E20" s="88">
        <v>2131.45</v>
      </c>
      <c r="F20" s="88">
        <v>35</v>
      </c>
    </row>
    <row r="21" ht="18.95" customHeight="1" spans="2:6">
      <c r="B21" s="89" t="s">
        <v>130</v>
      </c>
      <c r="C21" s="90" t="s">
        <v>131</v>
      </c>
      <c r="D21" s="88">
        <v>29.38</v>
      </c>
      <c r="E21" s="88">
        <v>1.38</v>
      </c>
      <c r="F21" s="88">
        <v>28</v>
      </c>
    </row>
    <row r="22" s="38" customFormat="1" ht="19.8" customHeight="1" spans="2:6">
      <c r="B22" s="86" t="s">
        <v>132</v>
      </c>
      <c r="C22" s="87" t="s">
        <v>133</v>
      </c>
      <c r="D22" s="88">
        <v>21621.75</v>
      </c>
      <c r="E22" s="88">
        <v>7483.1</v>
      </c>
      <c r="F22" s="88">
        <v>14138.65</v>
      </c>
    </row>
    <row r="23" ht="18.95" customHeight="1" spans="2:6">
      <c r="B23" s="89" t="s">
        <v>134</v>
      </c>
      <c r="C23" s="90" t="s">
        <v>135</v>
      </c>
      <c r="D23" s="88">
        <v>811.92</v>
      </c>
      <c r="E23" s="88"/>
      <c r="F23" s="88">
        <v>811.92</v>
      </c>
    </row>
    <row r="24" ht="18.95" customHeight="1" spans="2:6">
      <c r="B24" s="89" t="s">
        <v>136</v>
      </c>
      <c r="C24" s="90" t="s">
        <v>137</v>
      </c>
      <c r="D24" s="88">
        <v>131.12</v>
      </c>
      <c r="E24" s="88"/>
      <c r="F24" s="88">
        <v>131.12</v>
      </c>
    </row>
    <row r="25" ht="18.95" customHeight="1" spans="2:6">
      <c r="B25" s="89" t="s">
        <v>138</v>
      </c>
      <c r="C25" s="90" t="s">
        <v>139</v>
      </c>
      <c r="D25" s="88">
        <v>3.5</v>
      </c>
      <c r="E25" s="88"/>
      <c r="F25" s="88">
        <v>3.5</v>
      </c>
    </row>
    <row r="26" ht="18.95" customHeight="1" spans="2:6">
      <c r="B26" s="89" t="s">
        <v>140</v>
      </c>
      <c r="C26" s="90" t="s">
        <v>141</v>
      </c>
      <c r="D26" s="88">
        <v>5</v>
      </c>
      <c r="E26" s="88"/>
      <c r="F26" s="88">
        <v>5</v>
      </c>
    </row>
    <row r="27" ht="18.95" customHeight="1" spans="2:6">
      <c r="B27" s="89" t="s">
        <v>142</v>
      </c>
      <c r="C27" s="90" t="s">
        <v>143</v>
      </c>
      <c r="D27" s="88">
        <v>270.46</v>
      </c>
      <c r="E27" s="88"/>
      <c r="F27" s="88">
        <v>270.46</v>
      </c>
    </row>
    <row r="28" ht="18.95" customHeight="1" spans="2:6">
      <c r="B28" s="89" t="s">
        <v>144</v>
      </c>
      <c r="C28" s="90" t="s">
        <v>145</v>
      </c>
      <c r="D28" s="88">
        <v>608.2</v>
      </c>
      <c r="E28" s="88"/>
      <c r="F28" s="88">
        <v>608.2</v>
      </c>
    </row>
    <row r="29" ht="18.95" customHeight="1" spans="2:6">
      <c r="B29" s="89" t="s">
        <v>146</v>
      </c>
      <c r="C29" s="90" t="s">
        <v>147</v>
      </c>
      <c r="D29" s="88">
        <v>74.58</v>
      </c>
      <c r="E29" s="88">
        <v>9.36</v>
      </c>
      <c r="F29" s="88">
        <v>65.22</v>
      </c>
    </row>
    <row r="30" ht="18.95" customHeight="1" spans="2:6">
      <c r="B30" s="89" t="s">
        <v>148</v>
      </c>
      <c r="C30" s="90" t="s">
        <v>149</v>
      </c>
      <c r="D30" s="88">
        <v>673.6</v>
      </c>
      <c r="E30" s="88"/>
      <c r="F30" s="88">
        <v>673.6</v>
      </c>
    </row>
    <row r="31" ht="18.95" customHeight="1" spans="2:6">
      <c r="B31" s="89" t="s">
        <v>150</v>
      </c>
      <c r="C31" s="90" t="s">
        <v>151</v>
      </c>
      <c r="D31" s="88">
        <v>91.72</v>
      </c>
      <c r="E31" s="88"/>
      <c r="F31" s="88">
        <v>91.72</v>
      </c>
    </row>
    <row r="32" ht="18.95" customHeight="1" spans="2:6">
      <c r="B32" s="89" t="s">
        <v>152</v>
      </c>
      <c r="C32" s="90" t="s">
        <v>153</v>
      </c>
      <c r="D32" s="88">
        <v>60</v>
      </c>
      <c r="E32" s="88"/>
      <c r="F32" s="88">
        <v>60</v>
      </c>
    </row>
    <row r="33" ht="18.95" customHeight="1" spans="2:6">
      <c r="B33" s="89" t="s">
        <v>154</v>
      </c>
      <c r="C33" s="90" t="s">
        <v>155</v>
      </c>
      <c r="D33" s="88">
        <v>712.87</v>
      </c>
      <c r="E33" s="88"/>
      <c r="F33" s="88">
        <v>712.87</v>
      </c>
    </row>
    <row r="34" ht="18.95" customHeight="1" spans="2:6">
      <c r="B34" s="89" t="s">
        <v>156</v>
      </c>
      <c r="C34" s="90" t="s">
        <v>157</v>
      </c>
      <c r="D34" s="88">
        <v>40.24</v>
      </c>
      <c r="E34" s="88"/>
      <c r="F34" s="88">
        <v>40.24</v>
      </c>
    </row>
    <row r="35" ht="18.95" customHeight="1" spans="2:6">
      <c r="B35" s="89" t="s">
        <v>158</v>
      </c>
      <c r="C35" s="90" t="s">
        <v>159</v>
      </c>
      <c r="D35" s="88">
        <v>1.3</v>
      </c>
      <c r="E35" s="88"/>
      <c r="F35" s="88">
        <v>1.3</v>
      </c>
    </row>
    <row r="36" ht="18.95" customHeight="1" spans="2:6">
      <c r="B36" s="89" t="s">
        <v>160</v>
      </c>
      <c r="C36" s="90" t="s">
        <v>161</v>
      </c>
      <c r="D36" s="88">
        <v>474.7</v>
      </c>
      <c r="E36" s="88"/>
      <c r="F36" s="88">
        <v>474.7</v>
      </c>
    </row>
    <row r="37" ht="18.95" customHeight="1" spans="2:6">
      <c r="B37" s="89" t="s">
        <v>162</v>
      </c>
      <c r="C37" s="90" t="s">
        <v>163</v>
      </c>
      <c r="D37" s="88">
        <v>54.8</v>
      </c>
      <c r="E37" s="88"/>
      <c r="F37" s="88">
        <v>54.8</v>
      </c>
    </row>
    <row r="38" ht="18.95" customHeight="1" spans="2:6">
      <c r="B38" s="89" t="s">
        <v>164</v>
      </c>
      <c r="C38" s="90" t="s">
        <v>165</v>
      </c>
      <c r="D38" s="88">
        <v>286</v>
      </c>
      <c r="E38" s="88"/>
      <c r="F38" s="88">
        <v>286</v>
      </c>
    </row>
    <row r="39" ht="18.95" customHeight="1" spans="2:6">
      <c r="B39" s="89" t="s">
        <v>166</v>
      </c>
      <c r="C39" s="90" t="s">
        <v>167</v>
      </c>
      <c r="D39" s="88">
        <v>7158.22</v>
      </c>
      <c r="E39" s="88">
        <v>7052.62</v>
      </c>
      <c r="F39" s="88">
        <v>105.6</v>
      </c>
    </row>
    <row r="40" ht="18.95" customHeight="1" spans="2:6">
      <c r="B40" s="89" t="s">
        <v>168</v>
      </c>
      <c r="C40" s="90" t="s">
        <v>169</v>
      </c>
      <c r="D40" s="88">
        <v>5047.97</v>
      </c>
      <c r="E40" s="88"/>
      <c r="F40" s="88">
        <v>5047.97</v>
      </c>
    </row>
    <row r="41" ht="18.95" customHeight="1" spans="2:6">
      <c r="B41" s="89" t="s">
        <v>170</v>
      </c>
      <c r="C41" s="90" t="s">
        <v>171</v>
      </c>
      <c r="D41" s="88">
        <v>1092.52</v>
      </c>
      <c r="E41" s="88"/>
      <c r="F41" s="88">
        <v>1092.52</v>
      </c>
    </row>
    <row r="42" ht="18.95" customHeight="1" spans="2:6">
      <c r="B42" s="89" t="s">
        <v>172</v>
      </c>
      <c r="C42" s="90" t="s">
        <v>173</v>
      </c>
      <c r="D42" s="88">
        <v>46.23</v>
      </c>
      <c r="E42" s="88"/>
      <c r="F42" s="88">
        <v>46.23</v>
      </c>
    </row>
    <row r="43" ht="18.95" customHeight="1" spans="2:6">
      <c r="B43" s="89" t="s">
        <v>174</v>
      </c>
      <c r="C43" s="90" t="s">
        <v>175</v>
      </c>
      <c r="D43" s="88">
        <v>28.47</v>
      </c>
      <c r="E43" s="88">
        <v>27.07</v>
      </c>
      <c r="F43" s="88">
        <v>1.4</v>
      </c>
    </row>
    <row r="44" ht="18.95" customHeight="1" spans="2:6">
      <c r="B44" s="89" t="s">
        <v>176</v>
      </c>
      <c r="C44" s="90" t="s">
        <v>177</v>
      </c>
      <c r="D44" s="88">
        <v>23</v>
      </c>
      <c r="E44" s="88"/>
      <c r="F44" s="88">
        <v>23</v>
      </c>
    </row>
    <row r="45" ht="18.95" customHeight="1" spans="2:6">
      <c r="B45" s="89" t="s">
        <v>178</v>
      </c>
      <c r="C45" s="90" t="s">
        <v>179</v>
      </c>
      <c r="D45" s="88">
        <v>3925.33</v>
      </c>
      <c r="E45" s="88">
        <v>394.05</v>
      </c>
      <c r="F45" s="88">
        <v>3531.28</v>
      </c>
    </row>
    <row r="46" s="38" customFormat="1" ht="19.8" customHeight="1" spans="2:6">
      <c r="B46" s="86" t="s">
        <v>180</v>
      </c>
      <c r="C46" s="87" t="s">
        <v>181</v>
      </c>
      <c r="D46" s="88">
        <v>1705.93</v>
      </c>
      <c r="E46" s="88">
        <v>1705.93</v>
      </c>
      <c r="F46" s="88"/>
    </row>
    <row r="47" ht="18.95" customHeight="1" spans="2:6">
      <c r="B47" s="89" t="s">
        <v>182</v>
      </c>
      <c r="C47" s="90" t="s">
        <v>183</v>
      </c>
      <c r="D47" s="88">
        <v>54.45</v>
      </c>
      <c r="E47" s="88">
        <v>54.45</v>
      </c>
      <c r="F47" s="88"/>
    </row>
    <row r="48" ht="18.95" customHeight="1" spans="2:6">
      <c r="B48" s="89" t="s">
        <v>184</v>
      </c>
      <c r="C48" s="90" t="s">
        <v>185</v>
      </c>
      <c r="D48" s="88">
        <v>1016.2</v>
      </c>
      <c r="E48" s="88">
        <v>1016.2</v>
      </c>
      <c r="F48" s="88"/>
    </row>
    <row r="49" ht="18.95" customHeight="1" spans="2:6">
      <c r="B49" s="89" t="s">
        <v>186</v>
      </c>
      <c r="C49" s="90" t="s">
        <v>187</v>
      </c>
      <c r="D49" s="88">
        <v>635.28</v>
      </c>
      <c r="E49" s="88">
        <v>635.28</v>
      </c>
      <c r="F49" s="88"/>
    </row>
  </sheetData>
  <mergeCells count="4">
    <mergeCell ref="B7:C7"/>
    <mergeCell ref="D7:F7"/>
    <mergeCell ref="B9:C9"/>
    <mergeCell ref="B3:F4"/>
  </mergeCells>
  <printOptions horizontalCentered="1"/>
  <pageMargins left="0.0780000016093254" right="0.0780000016093254" top="0.39300000667572" bottom="0.0780000016093254" header="0" footer="0"/>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D12" sqref="D12:E12"/>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620</v>
      </c>
      <c r="C4" s="8"/>
      <c r="D4" s="8"/>
      <c r="E4" s="8"/>
      <c r="F4" s="8"/>
      <c r="G4" s="8"/>
      <c r="H4" s="8" t="s">
        <v>381</v>
      </c>
      <c r="I4" s="8"/>
      <c r="J4" s="12" t="s">
        <v>382</v>
      </c>
    </row>
    <row r="5" s="1" customFormat="1" ht="27.75" customHeight="1" spans="1:10">
      <c r="A5" s="9" t="s">
        <v>383</v>
      </c>
      <c r="B5" s="9">
        <v>1448</v>
      </c>
      <c r="C5" s="9"/>
      <c r="D5" s="9"/>
      <c r="E5" s="9"/>
      <c r="F5" s="9"/>
      <c r="G5" s="9"/>
      <c r="H5" s="8" t="s">
        <v>384</v>
      </c>
      <c r="I5" s="8"/>
      <c r="J5" s="12">
        <v>1448</v>
      </c>
    </row>
    <row r="6" s="1" customFormat="1" ht="27.75" customHeight="1" spans="1:10">
      <c r="A6" s="9"/>
      <c r="B6" s="9"/>
      <c r="C6" s="9"/>
      <c r="D6" s="9"/>
      <c r="E6" s="9"/>
      <c r="F6" s="9"/>
      <c r="G6" s="9"/>
      <c r="H6" s="8" t="s">
        <v>385</v>
      </c>
      <c r="I6" s="8"/>
      <c r="J6" s="12"/>
    </row>
    <row r="7" s="1" customFormat="1" ht="42.75" customHeight="1" spans="1:10">
      <c r="A7" s="8" t="s">
        <v>386</v>
      </c>
      <c r="B7" s="8" t="s">
        <v>621</v>
      </c>
      <c r="C7" s="8"/>
      <c r="D7" s="8"/>
      <c r="E7" s="8"/>
      <c r="F7" s="8"/>
      <c r="G7" s="8"/>
      <c r="H7" s="8"/>
      <c r="I7" s="8"/>
      <c r="J7" s="8"/>
    </row>
    <row r="8" s="1" customFormat="1" ht="57" customHeight="1" spans="1:10">
      <c r="A8" s="8" t="s">
        <v>388</v>
      </c>
      <c r="B8" s="8" t="s">
        <v>622</v>
      </c>
      <c r="C8" s="8"/>
      <c r="D8" s="8"/>
      <c r="E8" s="8"/>
      <c r="F8" s="8"/>
      <c r="G8" s="8"/>
      <c r="H8" s="8"/>
      <c r="I8" s="8"/>
      <c r="J8" s="8"/>
    </row>
    <row r="9" s="1" customFormat="1" ht="51" customHeight="1" spans="1:10">
      <c r="A9" s="8" t="s">
        <v>390</v>
      </c>
      <c r="B9" s="8" t="s">
        <v>596</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610</v>
      </c>
      <c r="C11" s="8"/>
      <c r="D11" s="10">
        <v>0.3</v>
      </c>
      <c r="E11" s="11"/>
      <c r="F11" s="8" t="s">
        <v>407</v>
      </c>
      <c r="G11" s="8"/>
      <c r="H11" s="12" t="s">
        <v>356</v>
      </c>
      <c r="I11" s="12" t="s">
        <v>204</v>
      </c>
      <c r="J11" s="12"/>
    </row>
    <row r="12" s="1" customFormat="1" ht="26.25" customHeight="1" spans="1:10">
      <c r="A12" s="8"/>
      <c r="B12" s="8" t="s">
        <v>557</v>
      </c>
      <c r="C12" s="8"/>
      <c r="D12" s="10">
        <v>0.1</v>
      </c>
      <c r="E12" s="11"/>
      <c r="F12" s="8" t="s">
        <v>357</v>
      </c>
      <c r="G12" s="8"/>
      <c r="H12" s="12" t="s">
        <v>356</v>
      </c>
      <c r="I12" s="12" t="s">
        <v>369</v>
      </c>
      <c r="J12" s="12"/>
    </row>
    <row r="13" s="1" customFormat="1" ht="26.25" customHeight="1" spans="1:10">
      <c r="A13" s="8"/>
      <c r="B13" s="8" t="s">
        <v>365</v>
      </c>
      <c r="C13" s="8"/>
      <c r="D13" s="10">
        <v>0.3</v>
      </c>
      <c r="E13" s="11"/>
      <c r="F13" s="8" t="s">
        <v>357</v>
      </c>
      <c r="G13" s="8"/>
      <c r="H13" s="12" t="s">
        <v>360</v>
      </c>
      <c r="I13" s="12" t="s">
        <v>366</v>
      </c>
      <c r="J13" s="12"/>
    </row>
    <row r="14" s="1" customFormat="1" ht="26.25" customHeight="1" spans="1:10">
      <c r="A14" s="8"/>
      <c r="B14" s="8" t="s">
        <v>623</v>
      </c>
      <c r="C14" s="8"/>
      <c r="D14" s="10">
        <v>0.2</v>
      </c>
      <c r="E14" s="11"/>
      <c r="F14" s="8"/>
      <c r="G14" s="8"/>
      <c r="H14" s="12" t="s">
        <v>399</v>
      </c>
      <c r="I14" s="12" t="s">
        <v>619</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M7" sqref="M7"/>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624</v>
      </c>
      <c r="C4" s="8"/>
      <c r="D4" s="8"/>
      <c r="E4" s="8"/>
      <c r="F4" s="8"/>
      <c r="G4" s="8"/>
      <c r="H4" s="8" t="s">
        <v>381</v>
      </c>
      <c r="I4" s="8"/>
      <c r="J4" s="12" t="s">
        <v>382</v>
      </c>
    </row>
    <row r="5" s="1" customFormat="1" ht="27.75" customHeight="1" spans="1:10">
      <c r="A5" s="9" t="s">
        <v>383</v>
      </c>
      <c r="B5" s="9">
        <v>2373</v>
      </c>
      <c r="C5" s="9"/>
      <c r="D5" s="9"/>
      <c r="E5" s="9"/>
      <c r="F5" s="9"/>
      <c r="G5" s="9"/>
      <c r="H5" s="8" t="s">
        <v>384</v>
      </c>
      <c r="I5" s="8"/>
      <c r="J5" s="12">
        <v>2373</v>
      </c>
    </row>
    <row r="6" s="1" customFormat="1" ht="27.75" customHeight="1" spans="1:10">
      <c r="A6" s="9"/>
      <c r="B6" s="9"/>
      <c r="C6" s="9"/>
      <c r="D6" s="9"/>
      <c r="E6" s="9"/>
      <c r="F6" s="9"/>
      <c r="G6" s="9"/>
      <c r="H6" s="8" t="s">
        <v>385</v>
      </c>
      <c r="I6" s="8"/>
      <c r="J6" s="12"/>
    </row>
    <row r="7" s="1" customFormat="1" ht="42.75" customHeight="1" spans="1:10">
      <c r="A7" s="8" t="s">
        <v>386</v>
      </c>
      <c r="B7" s="8" t="s">
        <v>625</v>
      </c>
      <c r="C7" s="8"/>
      <c r="D7" s="8"/>
      <c r="E7" s="8"/>
      <c r="F7" s="8"/>
      <c r="G7" s="8"/>
      <c r="H7" s="8"/>
      <c r="I7" s="8"/>
      <c r="J7" s="8"/>
    </row>
    <row r="8" s="1" customFormat="1" ht="57" customHeight="1" spans="1:10">
      <c r="A8" s="8" t="s">
        <v>388</v>
      </c>
      <c r="B8" s="8" t="s">
        <v>626</v>
      </c>
      <c r="C8" s="8"/>
      <c r="D8" s="8"/>
      <c r="E8" s="8"/>
      <c r="F8" s="8"/>
      <c r="G8" s="8"/>
      <c r="H8" s="8"/>
      <c r="I8" s="8"/>
      <c r="J8" s="8"/>
    </row>
    <row r="9" s="1" customFormat="1" ht="51" customHeight="1" spans="1:10">
      <c r="A9" s="8" t="s">
        <v>390</v>
      </c>
      <c r="B9" s="8" t="s">
        <v>596</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610</v>
      </c>
      <c r="C11" s="8"/>
      <c r="D11" s="10">
        <v>0.3</v>
      </c>
      <c r="E11" s="11"/>
      <c r="F11" s="8" t="s">
        <v>407</v>
      </c>
      <c r="G11" s="8"/>
      <c r="H11" s="12" t="s">
        <v>356</v>
      </c>
      <c r="I11" s="12" t="s">
        <v>539</v>
      </c>
      <c r="J11" s="12"/>
    </row>
    <row r="12" s="1" customFormat="1" ht="26.25" customHeight="1" spans="1:10">
      <c r="A12" s="8"/>
      <c r="B12" s="8" t="s">
        <v>557</v>
      </c>
      <c r="C12" s="8"/>
      <c r="D12" s="10">
        <v>0.1</v>
      </c>
      <c r="E12" s="11"/>
      <c r="F12" s="8" t="s">
        <v>357</v>
      </c>
      <c r="G12" s="8"/>
      <c r="H12" s="12" t="s">
        <v>356</v>
      </c>
      <c r="I12" s="12" t="s">
        <v>369</v>
      </c>
      <c r="J12" s="12"/>
    </row>
    <row r="13" s="1" customFormat="1" ht="26.25" customHeight="1" spans="1:10">
      <c r="A13" s="8"/>
      <c r="B13" s="8" t="s">
        <v>627</v>
      </c>
      <c r="C13" s="8"/>
      <c r="D13" s="10">
        <v>0.3</v>
      </c>
      <c r="E13" s="11"/>
      <c r="F13" s="8" t="s">
        <v>357</v>
      </c>
      <c r="G13" s="8"/>
      <c r="H13" s="12" t="s">
        <v>356</v>
      </c>
      <c r="I13" s="12" t="s">
        <v>584</v>
      </c>
      <c r="J13" s="12"/>
    </row>
    <row r="14" s="1" customFormat="1" ht="26.25" customHeight="1" spans="1:10">
      <c r="A14" s="8"/>
      <c r="B14" s="8" t="s">
        <v>628</v>
      </c>
      <c r="C14" s="8"/>
      <c r="D14" s="10">
        <v>0.2</v>
      </c>
      <c r="E14" s="11"/>
      <c r="F14" s="8"/>
      <c r="G14" s="8"/>
      <c r="H14" s="12" t="s">
        <v>399</v>
      </c>
      <c r="I14" s="12" t="s">
        <v>629</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L15" sqref="L15"/>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630</v>
      </c>
      <c r="C4" s="8"/>
      <c r="D4" s="8"/>
      <c r="E4" s="8"/>
      <c r="F4" s="8"/>
      <c r="G4" s="8"/>
      <c r="H4" s="8" t="s">
        <v>381</v>
      </c>
      <c r="I4" s="8"/>
      <c r="J4" s="12" t="s">
        <v>382</v>
      </c>
    </row>
    <row r="5" s="1" customFormat="1" ht="27.75" customHeight="1" spans="1:10">
      <c r="A5" s="9" t="s">
        <v>383</v>
      </c>
      <c r="B5" s="9">
        <v>60</v>
      </c>
      <c r="C5" s="9"/>
      <c r="D5" s="9"/>
      <c r="E5" s="9"/>
      <c r="F5" s="9"/>
      <c r="G5" s="9"/>
      <c r="H5" s="8" t="s">
        <v>384</v>
      </c>
      <c r="I5" s="8"/>
      <c r="J5" s="12">
        <v>60</v>
      </c>
    </row>
    <row r="6" s="1" customFormat="1" ht="27.75" customHeight="1" spans="1:10">
      <c r="A6" s="9"/>
      <c r="B6" s="9"/>
      <c r="C6" s="9"/>
      <c r="D6" s="9"/>
      <c r="E6" s="9"/>
      <c r="F6" s="9"/>
      <c r="G6" s="9"/>
      <c r="H6" s="8" t="s">
        <v>385</v>
      </c>
      <c r="I6" s="8"/>
      <c r="J6" s="12"/>
    </row>
    <row r="7" s="1" customFormat="1" ht="42.75" customHeight="1" spans="1:10">
      <c r="A7" s="8" t="s">
        <v>386</v>
      </c>
      <c r="B7" s="8" t="s">
        <v>631</v>
      </c>
      <c r="C7" s="8"/>
      <c r="D7" s="8"/>
      <c r="E7" s="8"/>
      <c r="F7" s="8"/>
      <c r="G7" s="8"/>
      <c r="H7" s="8"/>
      <c r="I7" s="8"/>
      <c r="J7" s="8"/>
    </row>
    <row r="8" s="1" customFormat="1" ht="57" customHeight="1" spans="1:10">
      <c r="A8" s="8" t="s">
        <v>388</v>
      </c>
      <c r="B8" s="8" t="s">
        <v>632</v>
      </c>
      <c r="C8" s="8"/>
      <c r="D8" s="8"/>
      <c r="E8" s="8"/>
      <c r="F8" s="8"/>
      <c r="G8" s="8"/>
      <c r="H8" s="8"/>
      <c r="I8" s="8"/>
      <c r="J8" s="8"/>
    </row>
    <row r="9" s="1" customFormat="1" ht="51" customHeight="1" spans="1:10">
      <c r="A9" s="8" t="s">
        <v>390</v>
      </c>
      <c r="B9" s="8" t="s">
        <v>596</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610</v>
      </c>
      <c r="C11" s="8"/>
      <c r="D11" s="10">
        <v>0.3</v>
      </c>
      <c r="E11" s="11"/>
      <c r="F11" s="8" t="s">
        <v>407</v>
      </c>
      <c r="G11" s="8"/>
      <c r="H11" s="12" t="s">
        <v>360</v>
      </c>
      <c r="I11" s="12" t="s">
        <v>204</v>
      </c>
      <c r="J11" s="12"/>
    </row>
    <row r="12" s="1" customFormat="1" ht="26.25" customHeight="1" spans="1:10">
      <c r="A12" s="8"/>
      <c r="B12" s="8" t="s">
        <v>633</v>
      </c>
      <c r="C12" s="8"/>
      <c r="D12" s="10">
        <v>0.1</v>
      </c>
      <c r="E12" s="11"/>
      <c r="F12" s="8" t="s">
        <v>357</v>
      </c>
      <c r="G12" s="8"/>
      <c r="H12" s="12" t="s">
        <v>356</v>
      </c>
      <c r="I12" s="12" t="s">
        <v>369</v>
      </c>
      <c r="J12" s="12"/>
    </row>
    <row r="13" s="1" customFormat="1" ht="26.25" customHeight="1" spans="1:10">
      <c r="A13" s="8"/>
      <c r="B13" s="8" t="s">
        <v>365</v>
      </c>
      <c r="C13" s="8"/>
      <c r="D13" s="10">
        <v>0.3</v>
      </c>
      <c r="E13" s="11"/>
      <c r="F13" s="8" t="s">
        <v>357</v>
      </c>
      <c r="G13" s="8"/>
      <c r="H13" s="12" t="s">
        <v>360</v>
      </c>
      <c r="I13" s="12" t="s">
        <v>366</v>
      </c>
      <c r="J13" s="12"/>
    </row>
    <row r="14" s="1" customFormat="1" ht="26.25" customHeight="1" spans="1:10">
      <c r="A14" s="8"/>
      <c r="B14" s="8" t="s">
        <v>634</v>
      </c>
      <c r="C14" s="8"/>
      <c r="D14" s="10">
        <v>0.2</v>
      </c>
      <c r="E14" s="11"/>
      <c r="F14" s="8"/>
      <c r="G14" s="8"/>
      <c r="H14" s="12" t="s">
        <v>399</v>
      </c>
      <c r="I14" s="12" t="s">
        <v>635</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P8" sqref="P8"/>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636</v>
      </c>
      <c r="C4" s="8"/>
      <c r="D4" s="8"/>
      <c r="E4" s="8"/>
      <c r="F4" s="8"/>
      <c r="G4" s="8"/>
      <c r="H4" s="8" t="s">
        <v>381</v>
      </c>
      <c r="I4" s="8"/>
      <c r="J4" s="12" t="s">
        <v>382</v>
      </c>
    </row>
    <row r="5" s="1" customFormat="1" ht="27.75" customHeight="1" spans="1:10">
      <c r="A5" s="9" t="s">
        <v>383</v>
      </c>
      <c r="B5" s="9">
        <v>1200</v>
      </c>
      <c r="C5" s="9"/>
      <c r="D5" s="9"/>
      <c r="E5" s="9"/>
      <c r="F5" s="9"/>
      <c r="G5" s="9"/>
      <c r="H5" s="8" t="s">
        <v>384</v>
      </c>
      <c r="I5" s="8"/>
      <c r="J5" s="12">
        <v>1200</v>
      </c>
    </row>
    <row r="6" s="1" customFormat="1" ht="27.75" customHeight="1" spans="1:10">
      <c r="A6" s="9"/>
      <c r="B6" s="9"/>
      <c r="C6" s="9"/>
      <c r="D6" s="9"/>
      <c r="E6" s="9"/>
      <c r="F6" s="9"/>
      <c r="G6" s="9"/>
      <c r="H6" s="8" t="s">
        <v>385</v>
      </c>
      <c r="I6" s="8"/>
      <c r="J6" s="12"/>
    </row>
    <row r="7" s="1" customFormat="1" ht="42.75" customHeight="1" spans="1:10">
      <c r="A7" s="8" t="s">
        <v>386</v>
      </c>
      <c r="B7" s="8" t="s">
        <v>637</v>
      </c>
      <c r="C7" s="8"/>
      <c r="D7" s="8"/>
      <c r="E7" s="8"/>
      <c r="F7" s="8"/>
      <c r="G7" s="8"/>
      <c r="H7" s="8"/>
      <c r="I7" s="8"/>
      <c r="J7" s="8"/>
    </row>
    <row r="8" s="1" customFormat="1" ht="57" customHeight="1" spans="1:10">
      <c r="A8" s="8" t="s">
        <v>388</v>
      </c>
      <c r="B8" s="8" t="s">
        <v>638</v>
      </c>
      <c r="C8" s="8"/>
      <c r="D8" s="8"/>
      <c r="E8" s="8"/>
      <c r="F8" s="8"/>
      <c r="G8" s="8"/>
      <c r="H8" s="8"/>
      <c r="I8" s="8"/>
      <c r="J8" s="8"/>
    </row>
    <row r="9" s="1" customFormat="1" ht="51" customHeight="1" spans="1:10">
      <c r="A9" s="8" t="s">
        <v>390</v>
      </c>
      <c r="B9" s="8" t="s">
        <v>639</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610</v>
      </c>
      <c r="C11" s="8"/>
      <c r="D11" s="10">
        <v>0.3</v>
      </c>
      <c r="E11" s="11"/>
      <c r="F11" s="8" t="s">
        <v>407</v>
      </c>
      <c r="G11" s="8"/>
      <c r="H11" s="12" t="s">
        <v>360</v>
      </c>
      <c r="I11" s="12" t="s">
        <v>539</v>
      </c>
      <c r="J11" s="12"/>
    </row>
    <row r="12" s="1" customFormat="1" ht="26.25" customHeight="1" spans="1:10">
      <c r="A12" s="8"/>
      <c r="B12" s="8" t="s">
        <v>365</v>
      </c>
      <c r="C12" s="8"/>
      <c r="D12" s="10">
        <v>0.3</v>
      </c>
      <c r="E12" s="11"/>
      <c r="F12" s="8" t="s">
        <v>357</v>
      </c>
      <c r="G12" s="8"/>
      <c r="H12" s="12" t="s">
        <v>360</v>
      </c>
      <c r="I12" s="12" t="s">
        <v>366</v>
      </c>
      <c r="J12" s="12"/>
    </row>
    <row r="13" s="1" customFormat="1" ht="26.25" customHeight="1" spans="1:10">
      <c r="A13" s="8"/>
      <c r="B13" s="8" t="s">
        <v>633</v>
      </c>
      <c r="C13" s="8"/>
      <c r="D13" s="10">
        <v>0.1</v>
      </c>
      <c r="E13" s="11"/>
      <c r="F13" s="8" t="s">
        <v>357</v>
      </c>
      <c r="G13" s="8"/>
      <c r="H13" s="12" t="s">
        <v>356</v>
      </c>
      <c r="I13" s="12" t="s">
        <v>584</v>
      </c>
      <c r="J13" s="12"/>
    </row>
    <row r="14" s="1" customFormat="1" ht="26.25" customHeight="1" spans="1:10">
      <c r="A14" s="8"/>
      <c r="B14" s="8" t="s">
        <v>640</v>
      </c>
      <c r="C14" s="8"/>
      <c r="D14" s="10">
        <v>0.2</v>
      </c>
      <c r="E14" s="11"/>
      <c r="F14" s="8"/>
      <c r="G14" s="8"/>
      <c r="H14" s="12" t="s">
        <v>399</v>
      </c>
      <c r="I14" s="12" t="s">
        <v>443</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P8" sqref="P8"/>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641</v>
      </c>
      <c r="C4" s="8"/>
      <c r="D4" s="8"/>
      <c r="E4" s="8"/>
      <c r="F4" s="8"/>
      <c r="G4" s="8"/>
      <c r="H4" s="8" t="s">
        <v>381</v>
      </c>
      <c r="I4" s="8"/>
      <c r="J4" s="12" t="s">
        <v>382</v>
      </c>
    </row>
    <row r="5" s="1" customFormat="1" ht="27.75" customHeight="1" spans="1:10">
      <c r="A5" s="9" t="s">
        <v>383</v>
      </c>
      <c r="B5" s="9">
        <v>186</v>
      </c>
      <c r="C5" s="9"/>
      <c r="D5" s="9"/>
      <c r="E5" s="9"/>
      <c r="F5" s="9"/>
      <c r="G5" s="9"/>
      <c r="H5" s="8" t="s">
        <v>384</v>
      </c>
      <c r="I5" s="8"/>
      <c r="J5" s="12">
        <v>186</v>
      </c>
    </row>
    <row r="6" s="1" customFormat="1" ht="27.75" customHeight="1" spans="1:10">
      <c r="A6" s="9"/>
      <c r="B6" s="9"/>
      <c r="C6" s="9"/>
      <c r="D6" s="9"/>
      <c r="E6" s="9"/>
      <c r="F6" s="9"/>
      <c r="G6" s="9"/>
      <c r="H6" s="8" t="s">
        <v>385</v>
      </c>
      <c r="I6" s="8"/>
      <c r="J6" s="12"/>
    </row>
    <row r="7" s="1" customFormat="1" ht="42.75" customHeight="1" spans="1:10">
      <c r="A7" s="8" t="s">
        <v>386</v>
      </c>
      <c r="B7" s="8" t="s">
        <v>642</v>
      </c>
      <c r="C7" s="8"/>
      <c r="D7" s="8"/>
      <c r="E7" s="8"/>
      <c r="F7" s="8"/>
      <c r="G7" s="8"/>
      <c r="H7" s="8"/>
      <c r="I7" s="8"/>
      <c r="J7" s="8"/>
    </row>
    <row r="8" s="1" customFormat="1" ht="57" customHeight="1" spans="1:10">
      <c r="A8" s="8" t="s">
        <v>388</v>
      </c>
      <c r="B8" s="8" t="s">
        <v>643</v>
      </c>
      <c r="C8" s="8"/>
      <c r="D8" s="8"/>
      <c r="E8" s="8"/>
      <c r="F8" s="8"/>
      <c r="G8" s="8"/>
      <c r="H8" s="8"/>
      <c r="I8" s="8"/>
      <c r="J8" s="8"/>
    </row>
    <row r="9" s="1" customFormat="1" ht="51" customHeight="1" spans="1:10">
      <c r="A9" s="8" t="s">
        <v>390</v>
      </c>
      <c r="B9" s="8" t="s">
        <v>639</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644</v>
      </c>
      <c r="C11" s="8"/>
      <c r="D11" s="10">
        <v>0.3</v>
      </c>
      <c r="E11" s="11"/>
      <c r="F11" s="8" t="s">
        <v>645</v>
      </c>
      <c r="G11" s="8"/>
      <c r="H11" s="12" t="s">
        <v>360</v>
      </c>
      <c r="I11" s="12" t="s">
        <v>646</v>
      </c>
      <c r="J11" s="12"/>
    </row>
    <row r="12" s="1" customFormat="1" ht="26.25" customHeight="1" spans="1:10">
      <c r="A12" s="8"/>
      <c r="B12" s="8" t="s">
        <v>633</v>
      </c>
      <c r="C12" s="8"/>
      <c r="D12" s="10">
        <v>0.1</v>
      </c>
      <c r="E12" s="11"/>
      <c r="F12" s="8" t="s">
        <v>357</v>
      </c>
      <c r="G12" s="8"/>
      <c r="H12" s="12" t="s">
        <v>356</v>
      </c>
      <c r="I12" s="12" t="s">
        <v>526</v>
      </c>
      <c r="J12" s="12"/>
    </row>
    <row r="13" s="1" customFormat="1" ht="26.25" customHeight="1" spans="1:10">
      <c r="A13" s="8"/>
      <c r="B13" s="8" t="s">
        <v>365</v>
      </c>
      <c r="C13" s="8"/>
      <c r="D13" s="10">
        <v>0.3</v>
      </c>
      <c r="E13" s="11"/>
      <c r="F13" s="8" t="s">
        <v>357</v>
      </c>
      <c r="G13" s="8"/>
      <c r="H13" s="12" t="s">
        <v>360</v>
      </c>
      <c r="I13" s="12" t="s">
        <v>366</v>
      </c>
      <c r="J13" s="12"/>
    </row>
    <row r="14" s="1" customFormat="1" ht="26.25" customHeight="1" spans="1:10">
      <c r="A14" s="8"/>
      <c r="B14" s="8" t="s">
        <v>647</v>
      </c>
      <c r="C14" s="8"/>
      <c r="D14" s="10">
        <v>0.2</v>
      </c>
      <c r="E14" s="11"/>
      <c r="F14" s="8"/>
      <c r="G14" s="8"/>
      <c r="H14" s="12" t="s">
        <v>399</v>
      </c>
      <c r="I14" s="12" t="s">
        <v>443</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B4" sqref="B4:G4"/>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648</v>
      </c>
      <c r="C4" s="8"/>
      <c r="D4" s="8"/>
      <c r="E4" s="8"/>
      <c r="F4" s="8"/>
      <c r="G4" s="8"/>
      <c r="H4" s="8" t="s">
        <v>381</v>
      </c>
      <c r="I4" s="8"/>
      <c r="J4" s="12" t="s">
        <v>382</v>
      </c>
    </row>
    <row r="5" s="1" customFormat="1" ht="27.75" customHeight="1" spans="1:10">
      <c r="A5" s="9" t="s">
        <v>383</v>
      </c>
      <c r="B5" s="9">
        <v>2241</v>
      </c>
      <c r="C5" s="9"/>
      <c r="D5" s="9"/>
      <c r="E5" s="9"/>
      <c r="F5" s="9"/>
      <c r="G5" s="9"/>
      <c r="H5" s="8" t="s">
        <v>384</v>
      </c>
      <c r="I5" s="8"/>
      <c r="J5" s="12">
        <v>2241</v>
      </c>
    </row>
    <row r="6" s="1" customFormat="1" ht="27.75" customHeight="1" spans="1:10">
      <c r="A6" s="9"/>
      <c r="B6" s="9"/>
      <c r="C6" s="9"/>
      <c r="D6" s="9"/>
      <c r="E6" s="9"/>
      <c r="F6" s="9"/>
      <c r="G6" s="9"/>
      <c r="H6" s="8" t="s">
        <v>385</v>
      </c>
      <c r="I6" s="8"/>
      <c r="J6" s="12"/>
    </row>
    <row r="7" s="1" customFormat="1" ht="42.75" customHeight="1" spans="1:10">
      <c r="A7" s="8" t="s">
        <v>386</v>
      </c>
      <c r="B7" s="8" t="s">
        <v>649</v>
      </c>
      <c r="C7" s="8"/>
      <c r="D7" s="8"/>
      <c r="E7" s="8"/>
      <c r="F7" s="8"/>
      <c r="G7" s="8"/>
      <c r="H7" s="8"/>
      <c r="I7" s="8"/>
      <c r="J7" s="8"/>
    </row>
    <row r="8" s="1" customFormat="1" ht="57" customHeight="1" spans="1:10">
      <c r="A8" s="8" t="s">
        <v>388</v>
      </c>
      <c r="B8" s="8" t="s">
        <v>650</v>
      </c>
      <c r="C8" s="8"/>
      <c r="D8" s="8"/>
      <c r="E8" s="8"/>
      <c r="F8" s="8"/>
      <c r="G8" s="8"/>
      <c r="H8" s="8"/>
      <c r="I8" s="8"/>
      <c r="J8" s="8"/>
    </row>
    <row r="9" s="1" customFormat="1" ht="51" customHeight="1" spans="1:10">
      <c r="A9" s="8" t="s">
        <v>390</v>
      </c>
      <c r="B9" s="8" t="s">
        <v>596</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365</v>
      </c>
      <c r="C11" s="8"/>
      <c r="D11" s="10">
        <v>0.3</v>
      </c>
      <c r="E11" s="11"/>
      <c r="F11" s="8" t="s">
        <v>357</v>
      </c>
      <c r="G11" s="8"/>
      <c r="H11" s="12" t="s">
        <v>360</v>
      </c>
      <c r="I11" s="12" t="s">
        <v>366</v>
      </c>
      <c r="J11" s="12"/>
    </row>
    <row r="12" s="1" customFormat="1" ht="26.25" customHeight="1" spans="1:10">
      <c r="A12" s="8"/>
      <c r="B12" s="8" t="s">
        <v>557</v>
      </c>
      <c r="C12" s="8"/>
      <c r="D12" s="10">
        <v>0.1</v>
      </c>
      <c r="E12" s="11"/>
      <c r="F12" s="8" t="s">
        <v>357</v>
      </c>
      <c r="G12" s="8"/>
      <c r="H12" s="12" t="s">
        <v>356</v>
      </c>
      <c r="I12" s="12" t="s">
        <v>369</v>
      </c>
      <c r="J12" s="12"/>
    </row>
    <row r="13" s="1" customFormat="1" ht="26.25" customHeight="1" spans="1:10">
      <c r="A13" s="8"/>
      <c r="B13" s="8" t="s">
        <v>651</v>
      </c>
      <c r="C13" s="8"/>
      <c r="D13" s="10">
        <v>0.3</v>
      </c>
      <c r="E13" s="11"/>
      <c r="F13" s="8" t="s">
        <v>409</v>
      </c>
      <c r="G13" s="8"/>
      <c r="H13" s="12" t="s">
        <v>360</v>
      </c>
      <c r="I13" s="12" t="s">
        <v>652</v>
      </c>
      <c r="J13" s="12"/>
    </row>
    <row r="14" s="1" customFormat="1" ht="26.25" customHeight="1" spans="1:10">
      <c r="A14" s="8"/>
      <c r="B14" s="8" t="s">
        <v>653</v>
      </c>
      <c r="C14" s="8"/>
      <c r="D14" s="10">
        <v>0.2</v>
      </c>
      <c r="E14" s="11"/>
      <c r="F14" s="8"/>
      <c r="G14" s="8"/>
      <c r="H14" s="12" t="s">
        <v>399</v>
      </c>
      <c r="I14" s="12" t="s">
        <v>613</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B7" sqref="B7:J7"/>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654</v>
      </c>
      <c r="C4" s="8"/>
      <c r="D4" s="8"/>
      <c r="E4" s="8"/>
      <c r="F4" s="8"/>
      <c r="G4" s="8"/>
      <c r="H4" s="8" t="s">
        <v>381</v>
      </c>
      <c r="I4" s="8"/>
      <c r="J4" s="12" t="s">
        <v>382</v>
      </c>
    </row>
    <row r="5" s="1" customFormat="1" ht="27.75" customHeight="1" spans="1:10">
      <c r="A5" s="9" t="s">
        <v>383</v>
      </c>
      <c r="B5" s="9">
        <v>410</v>
      </c>
      <c r="C5" s="9"/>
      <c r="D5" s="9"/>
      <c r="E5" s="9"/>
      <c r="F5" s="9"/>
      <c r="G5" s="9"/>
      <c r="H5" s="8" t="s">
        <v>384</v>
      </c>
      <c r="I5" s="8"/>
      <c r="J5" s="12">
        <v>410</v>
      </c>
    </row>
    <row r="6" s="1" customFormat="1" ht="27.75" customHeight="1" spans="1:10">
      <c r="A6" s="9"/>
      <c r="B6" s="9"/>
      <c r="C6" s="9"/>
      <c r="D6" s="9"/>
      <c r="E6" s="9"/>
      <c r="F6" s="9"/>
      <c r="G6" s="9"/>
      <c r="H6" s="8" t="s">
        <v>385</v>
      </c>
      <c r="I6" s="8"/>
      <c r="J6" s="12"/>
    </row>
    <row r="7" s="1" customFormat="1" ht="42.75" customHeight="1" spans="1:10">
      <c r="A7" s="8" t="s">
        <v>386</v>
      </c>
      <c r="B7" s="8" t="s">
        <v>655</v>
      </c>
      <c r="C7" s="8"/>
      <c r="D7" s="8"/>
      <c r="E7" s="8"/>
      <c r="F7" s="8"/>
      <c r="G7" s="8"/>
      <c r="H7" s="8"/>
      <c r="I7" s="8"/>
      <c r="J7" s="8"/>
    </row>
    <row r="8" s="1" customFormat="1" ht="57" customHeight="1" spans="1:10">
      <c r="A8" s="8" t="s">
        <v>388</v>
      </c>
      <c r="B8" s="8" t="s">
        <v>656</v>
      </c>
      <c r="C8" s="8"/>
      <c r="D8" s="8"/>
      <c r="E8" s="8"/>
      <c r="F8" s="8"/>
      <c r="G8" s="8"/>
      <c r="H8" s="8"/>
      <c r="I8" s="8"/>
      <c r="J8" s="8"/>
    </row>
    <row r="9" s="1" customFormat="1" ht="51" customHeight="1" spans="1:10">
      <c r="A9" s="8" t="s">
        <v>390</v>
      </c>
      <c r="B9" s="8" t="s">
        <v>639</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657</v>
      </c>
      <c r="C11" s="8"/>
      <c r="D11" s="10">
        <v>0.3</v>
      </c>
      <c r="E11" s="11"/>
      <c r="F11" s="8" t="s">
        <v>357</v>
      </c>
      <c r="G11" s="8"/>
      <c r="H11" s="12" t="s">
        <v>356</v>
      </c>
      <c r="I11" s="12" t="s">
        <v>369</v>
      </c>
      <c r="J11" s="12"/>
    </row>
    <row r="12" s="1" customFormat="1" ht="26.25" customHeight="1" spans="1:10">
      <c r="A12" s="8"/>
      <c r="B12" s="8" t="s">
        <v>365</v>
      </c>
      <c r="C12" s="8"/>
      <c r="D12" s="10">
        <v>0.1</v>
      </c>
      <c r="E12" s="11"/>
      <c r="F12" s="8" t="s">
        <v>357</v>
      </c>
      <c r="G12" s="8"/>
      <c r="H12" s="12" t="s">
        <v>360</v>
      </c>
      <c r="I12" s="12" t="s">
        <v>366</v>
      </c>
      <c r="J12" s="12"/>
    </row>
    <row r="13" s="1" customFormat="1" ht="26.25" customHeight="1" spans="1:10">
      <c r="A13" s="8"/>
      <c r="B13" s="8" t="s">
        <v>658</v>
      </c>
      <c r="C13" s="8"/>
      <c r="D13" s="10">
        <v>0.3</v>
      </c>
      <c r="E13" s="11"/>
      <c r="F13" s="8" t="s">
        <v>362</v>
      </c>
      <c r="G13" s="8"/>
      <c r="H13" s="12" t="s">
        <v>360</v>
      </c>
      <c r="I13" s="12" t="s">
        <v>659</v>
      </c>
      <c r="J13" s="12"/>
    </row>
    <row r="14" s="1" customFormat="1" ht="26.25" customHeight="1" spans="1:10">
      <c r="A14" s="8"/>
      <c r="B14" s="8" t="s">
        <v>660</v>
      </c>
      <c r="C14" s="8"/>
      <c r="D14" s="10">
        <v>0.2</v>
      </c>
      <c r="E14" s="11"/>
      <c r="F14" s="8"/>
      <c r="G14" s="8"/>
      <c r="H14" s="12" t="s">
        <v>399</v>
      </c>
      <c r="I14" s="12" t="s">
        <v>552</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M8" sqref="M8"/>
    </sheetView>
  </sheetViews>
  <sheetFormatPr defaultColWidth="8.83333333333333" defaultRowHeight="15.75" customHeight="1"/>
  <cols>
    <col min="1" max="1" width="11.5" style="2" customWidth="1"/>
    <col min="2" max="9" width="8.83333333333333" style="1"/>
    <col min="10" max="10" width="11.6666666666667" style="2" customWidth="1"/>
    <col min="11" max="16384" width="8.83333333333333" style="1"/>
  </cols>
  <sheetData>
    <row r="1" customHeight="1" spans="1:1">
      <c r="A1" s="3" t="s">
        <v>376</v>
      </c>
    </row>
    <row r="2" s="1" customFormat="1" ht="38.25" customHeight="1" spans="1:10">
      <c r="A2" s="4" t="s">
        <v>377</v>
      </c>
      <c r="B2" s="4"/>
      <c r="C2" s="4"/>
      <c r="D2" s="4"/>
      <c r="E2" s="4"/>
      <c r="F2" s="4"/>
      <c r="G2" s="4"/>
      <c r="H2" s="4"/>
      <c r="I2" s="4"/>
      <c r="J2" s="4"/>
    </row>
    <row r="3" s="1" customFormat="1" ht="28.5" customHeight="1" spans="1:10">
      <c r="A3" s="5" t="s">
        <v>378</v>
      </c>
      <c r="B3" s="6"/>
      <c r="C3" s="6"/>
      <c r="D3" s="6"/>
      <c r="E3" s="6"/>
      <c r="F3" s="6"/>
      <c r="G3" s="7"/>
      <c r="H3" s="7"/>
      <c r="I3" s="7"/>
      <c r="J3" s="14" t="s">
        <v>7</v>
      </c>
    </row>
    <row r="4" s="1" customFormat="1" ht="36.75" customHeight="1" spans="1:10">
      <c r="A4" s="8" t="s">
        <v>379</v>
      </c>
      <c r="B4" s="8" t="s">
        <v>661</v>
      </c>
      <c r="C4" s="8"/>
      <c r="D4" s="8"/>
      <c r="E4" s="8"/>
      <c r="F4" s="8"/>
      <c r="G4" s="8"/>
      <c r="H4" s="8" t="s">
        <v>381</v>
      </c>
      <c r="I4" s="8"/>
      <c r="J4" s="12" t="s">
        <v>382</v>
      </c>
    </row>
    <row r="5" s="1" customFormat="1" ht="27.75" customHeight="1" spans="1:10">
      <c r="A5" s="9" t="s">
        <v>383</v>
      </c>
      <c r="B5" s="9">
        <v>74</v>
      </c>
      <c r="C5" s="9"/>
      <c r="D5" s="9"/>
      <c r="E5" s="9"/>
      <c r="F5" s="9"/>
      <c r="G5" s="9"/>
      <c r="H5" s="8" t="s">
        <v>384</v>
      </c>
      <c r="I5" s="8"/>
      <c r="J5" s="12">
        <v>74</v>
      </c>
    </row>
    <row r="6" s="1" customFormat="1" ht="27.75" customHeight="1" spans="1:10">
      <c r="A6" s="9"/>
      <c r="B6" s="9"/>
      <c r="C6" s="9"/>
      <c r="D6" s="9"/>
      <c r="E6" s="9"/>
      <c r="F6" s="9"/>
      <c r="G6" s="9"/>
      <c r="H6" s="8" t="s">
        <v>385</v>
      </c>
      <c r="I6" s="8"/>
      <c r="J6" s="12"/>
    </row>
    <row r="7" s="1" customFormat="1" ht="42.75" customHeight="1" spans="1:10">
      <c r="A7" s="8" t="s">
        <v>386</v>
      </c>
      <c r="B7" s="8" t="s">
        <v>662</v>
      </c>
      <c r="C7" s="8"/>
      <c r="D7" s="8"/>
      <c r="E7" s="8"/>
      <c r="F7" s="8"/>
      <c r="G7" s="8"/>
      <c r="H7" s="8"/>
      <c r="I7" s="8"/>
      <c r="J7" s="8"/>
    </row>
    <row r="8" s="1" customFormat="1" ht="57" customHeight="1" spans="1:13">
      <c r="A8" s="8" t="s">
        <v>388</v>
      </c>
      <c r="B8" s="8" t="s">
        <v>663</v>
      </c>
      <c r="C8" s="8"/>
      <c r="D8" s="8"/>
      <c r="E8" s="8"/>
      <c r="F8" s="8"/>
      <c r="G8" s="8"/>
      <c r="H8" s="8"/>
      <c r="I8" s="8"/>
      <c r="J8" s="8"/>
      <c r="M8" s="1" t="s">
        <v>196</v>
      </c>
    </row>
    <row r="9" s="1" customFormat="1" ht="51" customHeight="1" spans="1:10">
      <c r="A9" s="8" t="s">
        <v>390</v>
      </c>
      <c r="B9" s="8" t="s">
        <v>596</v>
      </c>
      <c r="C9" s="8"/>
      <c r="D9" s="8"/>
      <c r="E9" s="8"/>
      <c r="F9" s="8"/>
      <c r="G9" s="8"/>
      <c r="H9" s="8"/>
      <c r="I9" s="8"/>
      <c r="J9" s="8"/>
    </row>
    <row r="10" s="1" customFormat="1" ht="26.25" customHeight="1" spans="1:10">
      <c r="A10" s="8" t="s">
        <v>348</v>
      </c>
      <c r="B10" s="8" t="s">
        <v>392</v>
      </c>
      <c r="C10" s="8"/>
      <c r="D10" s="8" t="s">
        <v>393</v>
      </c>
      <c r="E10" s="8"/>
      <c r="F10" s="8" t="s">
        <v>352</v>
      </c>
      <c r="G10" s="8"/>
      <c r="H10" s="8" t="s">
        <v>350</v>
      </c>
      <c r="I10" s="8" t="s">
        <v>351</v>
      </c>
      <c r="J10" s="8"/>
    </row>
    <row r="11" s="1" customFormat="1" ht="26.25" customHeight="1" spans="1:10">
      <c r="A11" s="8"/>
      <c r="B11" s="8" t="s">
        <v>365</v>
      </c>
      <c r="C11" s="8"/>
      <c r="D11" s="10">
        <v>0.3</v>
      </c>
      <c r="E11" s="11"/>
      <c r="F11" s="8" t="s">
        <v>357</v>
      </c>
      <c r="G11" s="8"/>
      <c r="H11" s="12" t="s">
        <v>360</v>
      </c>
      <c r="I11" s="12" t="s">
        <v>366</v>
      </c>
      <c r="J11" s="12"/>
    </row>
    <row r="12" s="1" customFormat="1" ht="26.25" customHeight="1" spans="1:10">
      <c r="A12" s="8"/>
      <c r="B12" s="8" t="s">
        <v>633</v>
      </c>
      <c r="C12" s="8"/>
      <c r="D12" s="10">
        <v>0.1</v>
      </c>
      <c r="E12" s="11"/>
      <c r="F12" s="8" t="s">
        <v>357</v>
      </c>
      <c r="G12" s="8"/>
      <c r="H12" s="12" t="s">
        <v>356</v>
      </c>
      <c r="I12" s="12" t="s">
        <v>369</v>
      </c>
      <c r="J12" s="12"/>
    </row>
    <row r="13" s="1" customFormat="1" ht="26.25" customHeight="1" spans="1:10">
      <c r="A13" s="8"/>
      <c r="B13" s="8" t="s">
        <v>439</v>
      </c>
      <c r="C13" s="8"/>
      <c r="D13" s="10">
        <v>0.3</v>
      </c>
      <c r="E13" s="11"/>
      <c r="F13" s="8" t="s">
        <v>440</v>
      </c>
      <c r="G13" s="8"/>
      <c r="H13" s="12" t="s">
        <v>468</v>
      </c>
      <c r="I13" s="12" t="s">
        <v>204</v>
      </c>
      <c r="J13" s="12"/>
    </row>
    <row r="14" s="1" customFormat="1" ht="26.25" customHeight="1" spans="1:10">
      <c r="A14" s="8"/>
      <c r="B14" s="8" t="s">
        <v>664</v>
      </c>
      <c r="C14" s="8"/>
      <c r="D14" s="10">
        <v>0.2</v>
      </c>
      <c r="E14" s="11"/>
      <c r="F14" s="8"/>
      <c r="G14" s="8"/>
      <c r="H14" s="12" t="s">
        <v>399</v>
      </c>
      <c r="I14" s="12" t="s">
        <v>552</v>
      </c>
      <c r="J14" s="12"/>
    </row>
    <row r="15" ht="33.75" customHeight="1" spans="1:7">
      <c r="A15" s="13"/>
      <c r="B15" s="13"/>
      <c r="C15" s="13"/>
      <c r="D15" s="13"/>
      <c r="E15" s="13"/>
      <c r="F15" s="13"/>
      <c r="G15" s="13"/>
    </row>
  </sheetData>
  <mergeCells count="33">
    <mergeCell ref="A2:J2"/>
    <mergeCell ref="A3:F3"/>
    <mergeCell ref="H3:I3"/>
    <mergeCell ref="B4:G4"/>
    <mergeCell ref="H4:I4"/>
    <mergeCell ref="H5:I5"/>
    <mergeCell ref="H6:I6"/>
    <mergeCell ref="B7:J7"/>
    <mergeCell ref="B8:J8"/>
    <mergeCell ref="B9:J9"/>
    <mergeCell ref="B10:C10"/>
    <mergeCell ref="D10:E10"/>
    <mergeCell ref="F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A5:A6"/>
    <mergeCell ref="A10:A14"/>
    <mergeCell ref="B5:G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workbookViewId="0">
      <selection activeCell="A9" sqref="$A9:$XFD9"/>
    </sheetView>
  </sheetViews>
  <sheetFormatPr defaultColWidth="10" defaultRowHeight="13.5"/>
  <cols>
    <col min="1" max="1" width="0.408333333333333" customWidth="1"/>
    <col min="2" max="2" width="11.6666666666667" customWidth="1"/>
    <col min="3" max="3" width="11.2583333333333" customWidth="1"/>
    <col min="4" max="4" width="12.075" customWidth="1"/>
    <col min="5" max="5" width="11.8083333333333" customWidth="1"/>
    <col min="6" max="6" width="12.8916666666667" customWidth="1"/>
    <col min="7" max="7" width="13.3" customWidth="1"/>
    <col min="8" max="8" width="11.6666666666667" customWidth="1"/>
    <col min="9" max="9" width="11.2583333333333" customWidth="1"/>
    <col min="10" max="10" width="12.075" customWidth="1"/>
    <col min="11" max="11" width="11.8083333333333" customWidth="1"/>
    <col min="12" max="12" width="12.8916666666667" customWidth="1"/>
    <col min="13" max="13" width="13.3" customWidth="1"/>
  </cols>
  <sheetData>
    <row r="1" ht="16.35" customHeight="1" spans="1:2">
      <c r="A1" s="19"/>
      <c r="B1" s="20" t="s">
        <v>188</v>
      </c>
    </row>
    <row r="2" ht="16.35" customHeight="1" spans="2:13">
      <c r="B2" s="63" t="s">
        <v>189</v>
      </c>
      <c r="C2" s="63"/>
      <c r="D2" s="63"/>
      <c r="E2" s="63"/>
      <c r="F2" s="63"/>
      <c r="G2" s="63"/>
      <c r="H2" s="63"/>
      <c r="I2" s="63"/>
      <c r="J2" s="63"/>
      <c r="K2" s="63"/>
      <c r="L2" s="63"/>
      <c r="M2" s="63"/>
    </row>
    <row r="3" ht="16.35" customHeight="1" spans="2:13">
      <c r="B3" s="63"/>
      <c r="C3" s="63"/>
      <c r="D3" s="63"/>
      <c r="E3" s="63"/>
      <c r="F3" s="63"/>
      <c r="G3" s="63"/>
      <c r="H3" s="63"/>
      <c r="I3" s="63"/>
      <c r="J3" s="63"/>
      <c r="K3" s="63"/>
      <c r="L3" s="63"/>
      <c r="M3" s="63"/>
    </row>
    <row r="4" ht="16.35" customHeight="1" spans="2:13">
      <c r="B4" s="63"/>
      <c r="C4" s="63"/>
      <c r="D4" s="63"/>
      <c r="E4" s="63"/>
      <c r="F4" s="63"/>
      <c r="G4" s="63"/>
      <c r="H4" s="63"/>
      <c r="I4" s="63"/>
      <c r="J4" s="63"/>
      <c r="K4" s="63"/>
      <c r="L4" s="63"/>
      <c r="M4" s="63"/>
    </row>
    <row r="5" ht="20.7" customHeight="1" spans="13:13">
      <c r="M5" s="37" t="s">
        <v>7</v>
      </c>
    </row>
    <row r="6" ht="38.8" customHeight="1" spans="2:13">
      <c r="B6" s="78" t="s">
        <v>36</v>
      </c>
      <c r="C6" s="78"/>
      <c r="D6" s="78"/>
      <c r="E6" s="78"/>
      <c r="F6" s="78"/>
      <c r="G6" s="78"/>
      <c r="H6" s="78" t="s">
        <v>37</v>
      </c>
      <c r="I6" s="78"/>
      <c r="J6" s="78"/>
      <c r="K6" s="78"/>
      <c r="L6" s="78"/>
      <c r="M6" s="78"/>
    </row>
    <row r="7" ht="36.2" customHeight="1" spans="2:13">
      <c r="B7" s="78" t="s">
        <v>12</v>
      </c>
      <c r="C7" s="78" t="s">
        <v>190</v>
      </c>
      <c r="D7" s="78" t="s">
        <v>191</v>
      </c>
      <c r="E7" s="78"/>
      <c r="F7" s="78"/>
      <c r="G7" s="78" t="s">
        <v>192</v>
      </c>
      <c r="H7" s="78" t="s">
        <v>12</v>
      </c>
      <c r="I7" s="78" t="s">
        <v>190</v>
      </c>
      <c r="J7" s="78" t="s">
        <v>191</v>
      </c>
      <c r="K7" s="78"/>
      <c r="L7" s="78"/>
      <c r="M7" s="78" t="s">
        <v>192</v>
      </c>
    </row>
    <row r="8" ht="36.2" customHeight="1" spans="2:13">
      <c r="B8" s="78"/>
      <c r="C8" s="78"/>
      <c r="D8" s="78" t="s">
        <v>193</v>
      </c>
      <c r="E8" s="78" t="s">
        <v>194</v>
      </c>
      <c r="F8" s="78" t="s">
        <v>195</v>
      </c>
      <c r="G8" s="78"/>
      <c r="H8" s="78"/>
      <c r="I8" s="78"/>
      <c r="J8" s="78" t="s">
        <v>193</v>
      </c>
      <c r="K8" s="78" t="s">
        <v>194</v>
      </c>
      <c r="L8" s="78" t="s">
        <v>195</v>
      </c>
      <c r="M8" s="78"/>
    </row>
    <row r="9" s="77" customFormat="1" ht="25.85" customHeight="1" spans="2:13">
      <c r="B9" s="79">
        <v>235.47</v>
      </c>
      <c r="C9" s="79">
        <v>46</v>
      </c>
      <c r="D9" s="79">
        <f>E9+F9</f>
        <v>128.22</v>
      </c>
      <c r="E9" s="79"/>
      <c r="F9" s="79">
        <v>128.22</v>
      </c>
      <c r="G9" s="79">
        <v>61.25</v>
      </c>
      <c r="H9" s="79">
        <v>310.54</v>
      </c>
      <c r="I9" s="79">
        <v>60</v>
      </c>
      <c r="J9" s="79">
        <v>148.33</v>
      </c>
      <c r="K9" s="79">
        <v>13</v>
      </c>
      <c r="L9" s="79">
        <v>135.33</v>
      </c>
      <c r="M9" s="79">
        <v>102.21</v>
      </c>
    </row>
    <row r="10" ht="16.35" customHeight="1"/>
    <row r="11" ht="16.35" customHeight="1" spans="2:9">
      <c r="B11" s="36" t="s">
        <v>196</v>
      </c>
      <c r="C11" s="36"/>
      <c r="D11" s="36"/>
      <c r="E11" s="36"/>
      <c r="F11" s="36"/>
      <c r="G11" s="36"/>
      <c r="H11" s="36"/>
      <c r="I11" s="36"/>
    </row>
  </sheetData>
  <mergeCells count="12">
    <mergeCell ref="B6:G6"/>
    <mergeCell ref="H6:M6"/>
    <mergeCell ref="D7:F7"/>
    <mergeCell ref="J7:L7"/>
    <mergeCell ref="B11:I11"/>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A1" sqref="A1"/>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s>
  <sheetData>
    <row r="1" ht="16.35" customHeight="1" spans="1:6">
      <c r="A1" s="19"/>
      <c r="B1" s="71" t="s">
        <v>197</v>
      </c>
      <c r="C1" s="68"/>
      <c r="D1" s="68"/>
      <c r="E1" s="68"/>
      <c r="F1" s="68"/>
    </row>
    <row r="2" ht="16.35" customHeight="1"/>
    <row r="3" ht="25" customHeight="1" spans="2:6">
      <c r="B3" s="72" t="s">
        <v>198</v>
      </c>
      <c r="C3" s="72"/>
      <c r="D3" s="72"/>
      <c r="E3" s="72"/>
      <c r="F3" s="72"/>
    </row>
    <row r="4" ht="26.7" customHeight="1" spans="2:6">
      <c r="B4" s="72"/>
      <c r="C4" s="72"/>
      <c r="D4" s="72"/>
      <c r="E4" s="72"/>
      <c r="F4" s="72"/>
    </row>
    <row r="5" ht="16.35" customHeight="1" spans="2:6">
      <c r="B5" s="68"/>
      <c r="C5" s="68"/>
      <c r="D5" s="68"/>
      <c r="E5" s="68"/>
      <c r="F5" s="68"/>
    </row>
    <row r="6" ht="21.55" customHeight="1" spans="2:6">
      <c r="B6" s="68"/>
      <c r="C6" s="68"/>
      <c r="D6" s="68"/>
      <c r="E6" s="68"/>
      <c r="F6" s="37" t="s">
        <v>7</v>
      </c>
    </row>
    <row r="7" ht="33.6" customHeight="1" spans="2:6">
      <c r="B7" s="73" t="s">
        <v>38</v>
      </c>
      <c r="C7" s="73" t="s">
        <v>39</v>
      </c>
      <c r="D7" s="73" t="s">
        <v>37</v>
      </c>
      <c r="E7" s="73"/>
      <c r="F7" s="73"/>
    </row>
    <row r="8" ht="31.05" customHeight="1" spans="2:6">
      <c r="B8" s="73"/>
      <c r="C8" s="73"/>
      <c r="D8" s="73" t="s">
        <v>40</v>
      </c>
      <c r="E8" s="73" t="s">
        <v>41</v>
      </c>
      <c r="F8" s="73" t="s">
        <v>42</v>
      </c>
    </row>
    <row r="9" ht="20.7" customHeight="1" spans="2:6">
      <c r="B9" s="74" t="s">
        <v>12</v>
      </c>
      <c r="C9" s="74"/>
      <c r="D9" s="33"/>
      <c r="E9" s="33"/>
      <c r="F9" s="33"/>
    </row>
    <row r="10" ht="16.35" customHeight="1" spans="2:6">
      <c r="B10" s="75"/>
      <c r="C10" s="76"/>
      <c r="D10" s="35"/>
      <c r="E10" s="35"/>
      <c r="F10" s="35"/>
    </row>
    <row r="11" ht="16.35" customHeight="1" spans="2:6">
      <c r="B11" s="26" t="s">
        <v>199</v>
      </c>
      <c r="C11" s="25" t="s">
        <v>199</v>
      </c>
      <c r="D11" s="35"/>
      <c r="E11" s="35"/>
      <c r="F11" s="35"/>
    </row>
    <row r="12" ht="16.35" customHeight="1" spans="2:6">
      <c r="B12" s="26" t="s">
        <v>200</v>
      </c>
      <c r="C12" s="25" t="s">
        <v>200</v>
      </c>
      <c r="D12" s="35"/>
      <c r="E12" s="35"/>
      <c r="F12" s="35"/>
    </row>
    <row r="13" ht="16.35" customHeight="1"/>
    <row r="14" ht="16.35" customHeight="1" spans="2:6">
      <c r="B14" s="36" t="s">
        <v>201</v>
      </c>
      <c r="C14" s="36"/>
      <c r="D14" s="36"/>
      <c r="E14" s="36"/>
      <c r="F14" s="36"/>
    </row>
  </sheetData>
  <mergeCells count="6">
    <mergeCell ref="D7:F7"/>
    <mergeCell ref="B9:C9"/>
    <mergeCell ref="B14:F14"/>
    <mergeCell ref="B7:B8"/>
    <mergeCell ref="C7:C8"/>
    <mergeCell ref="B3:F4"/>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F11" sqref="F11"/>
    </sheetView>
  </sheetViews>
  <sheetFormatPr defaultColWidth="10" defaultRowHeight="13.5" outlineLevelCol="7"/>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7" width="9.76666666666667" customWidth="1"/>
    <col min="8" max="8" width="9.76666666666667" hidden="1" customWidth="1"/>
  </cols>
  <sheetData>
    <row r="1" ht="16.35" customHeight="1" spans="1:3">
      <c r="A1" s="19"/>
      <c r="C1" s="20" t="s">
        <v>202</v>
      </c>
    </row>
    <row r="2" ht="16.35" customHeight="1"/>
    <row r="3" ht="16.35" customHeight="1" spans="3:6">
      <c r="C3" s="63" t="s">
        <v>203</v>
      </c>
      <c r="D3" s="63"/>
      <c r="E3" s="63"/>
      <c r="F3" s="63"/>
    </row>
    <row r="4" ht="16.35" customHeight="1" spans="3:6">
      <c r="C4" s="63"/>
      <c r="D4" s="63"/>
      <c r="E4" s="63"/>
      <c r="F4" s="63"/>
    </row>
    <row r="5" ht="16.35" customHeight="1"/>
    <row r="6" ht="23.25" customHeight="1" spans="6:6">
      <c r="F6" s="64" t="s">
        <v>7</v>
      </c>
    </row>
    <row r="7" ht="34.5" customHeight="1" spans="3:6">
      <c r="C7" s="65" t="s">
        <v>8</v>
      </c>
      <c r="D7" s="65"/>
      <c r="E7" s="65" t="s">
        <v>9</v>
      </c>
      <c r="F7" s="65"/>
    </row>
    <row r="8" ht="32.75" customHeight="1" spans="3:6">
      <c r="C8" s="65" t="s">
        <v>10</v>
      </c>
      <c r="D8" s="65" t="s">
        <v>11</v>
      </c>
      <c r="E8" s="65" t="s">
        <v>10</v>
      </c>
      <c r="F8" s="65" t="s">
        <v>11</v>
      </c>
    </row>
    <row r="9" ht="25" customHeight="1" spans="3:6">
      <c r="C9" s="66" t="s">
        <v>12</v>
      </c>
      <c r="D9" s="67">
        <f>D10+D13</f>
        <v>271722.11</v>
      </c>
      <c r="E9" s="66" t="s">
        <v>12</v>
      </c>
      <c r="F9" s="67">
        <f>SUM(F10:F13)</f>
        <v>271722.11</v>
      </c>
    </row>
    <row r="10" ht="20.7" customHeight="1" spans="2:6">
      <c r="B10" s="68" t="s">
        <v>18</v>
      </c>
      <c r="C10" s="69" t="s">
        <v>19</v>
      </c>
      <c r="D10" s="70">
        <f>252206.05+5663</f>
        <v>257869.05</v>
      </c>
      <c r="E10" s="69" t="s">
        <v>20</v>
      </c>
      <c r="F10" s="70">
        <f>238591.92-4363.87+5663</f>
        <v>239891.05</v>
      </c>
    </row>
    <row r="11" ht="20.7" customHeight="1" spans="2:6">
      <c r="B11" s="68"/>
      <c r="C11" s="69" t="s">
        <v>21</v>
      </c>
      <c r="D11" s="70"/>
      <c r="E11" s="69" t="s">
        <v>22</v>
      </c>
      <c r="F11" s="70">
        <v>17970.85</v>
      </c>
    </row>
    <row r="12" ht="20.7" customHeight="1" spans="2:6">
      <c r="B12" s="68"/>
      <c r="C12" s="69" t="s">
        <v>23</v>
      </c>
      <c r="D12" s="70"/>
      <c r="E12" s="69" t="s">
        <v>24</v>
      </c>
      <c r="F12" s="70">
        <v>6125.7</v>
      </c>
    </row>
    <row r="13" ht="20.7" customHeight="1" spans="2:6">
      <c r="B13" s="68" t="s">
        <v>204</v>
      </c>
      <c r="C13" s="69" t="s">
        <v>205</v>
      </c>
      <c r="D13" s="70">
        <v>13853.06</v>
      </c>
      <c r="E13" s="69" t="s">
        <v>25</v>
      </c>
      <c r="F13" s="70">
        <v>7734.51</v>
      </c>
    </row>
    <row r="14" ht="20.7" customHeight="1" spans="2:6">
      <c r="B14" s="68"/>
      <c r="C14" s="69" t="s">
        <v>206</v>
      </c>
      <c r="D14" s="70"/>
      <c r="E14" s="69"/>
      <c r="F14" s="70"/>
    </row>
    <row r="15" ht="20.7" customHeight="1" spans="2:6">
      <c r="B15" s="68"/>
      <c r="C15" s="69" t="s">
        <v>207</v>
      </c>
      <c r="D15" s="70"/>
      <c r="E15" s="69"/>
      <c r="F15" s="70"/>
    </row>
    <row r="16" ht="20.7" customHeight="1" spans="2:6">
      <c r="B16" s="68"/>
      <c r="C16" s="69" t="s">
        <v>208</v>
      </c>
      <c r="D16" s="70"/>
      <c r="E16" s="69"/>
      <c r="F16" s="70"/>
    </row>
    <row r="17" ht="20.7" customHeight="1" spans="2:6">
      <c r="B17" s="68"/>
      <c r="C17" s="69" t="s">
        <v>209</v>
      </c>
      <c r="D17" s="70"/>
      <c r="E17" s="69"/>
      <c r="F17" s="70"/>
    </row>
    <row r="18" ht="20.7" customHeight="1" spans="2:8">
      <c r="B18" s="68" t="s">
        <v>210</v>
      </c>
      <c r="C18" s="69" t="s">
        <v>211</v>
      </c>
      <c r="D18" s="70"/>
      <c r="E18" s="69"/>
      <c r="F18" s="70"/>
      <c r="H18" s="70">
        <v>4363.87</v>
      </c>
    </row>
  </sheetData>
  <mergeCells count="3">
    <mergeCell ref="C7:D7"/>
    <mergeCell ref="E7:F7"/>
    <mergeCell ref="C3:F4"/>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
  <sheetViews>
    <sheetView topLeftCell="A3" workbookViewId="0">
      <selection activeCell="A3" sqref="$A1:$XFD1048576"/>
    </sheetView>
  </sheetViews>
  <sheetFormatPr defaultColWidth="10" defaultRowHeight="13.5"/>
  <cols>
    <col min="1" max="1" width="0.408333333333333" style="38" customWidth="1"/>
    <col min="2" max="2" width="10.0416666666667" style="38" customWidth="1"/>
    <col min="3" max="3" width="29.9916666666667" style="38" customWidth="1"/>
    <col min="4" max="4" width="11.5333333333333" style="38" customWidth="1"/>
    <col min="5" max="5" width="9.76666666666667" style="38" customWidth="1"/>
    <col min="6" max="6" width="10.5833333333333" style="38" customWidth="1"/>
    <col min="7" max="7" width="11.125" style="38" customWidth="1"/>
    <col min="8" max="8" width="10.5833333333333" style="38" customWidth="1"/>
    <col min="9" max="9" width="10.8583333333333" style="38" customWidth="1"/>
    <col min="10" max="10" width="10.7166666666667" style="38" customWidth="1"/>
    <col min="11" max="11" width="10.45" style="38" customWidth="1"/>
    <col min="12" max="12" width="11.4" style="38" customWidth="1"/>
    <col min="13" max="13" width="11.5333333333333" style="38" customWidth="1"/>
    <col min="14" max="14" width="10" style="38"/>
    <col min="15" max="15" width="10" style="38" hidden="1" customWidth="1"/>
    <col min="16" max="16384" width="10" style="38"/>
  </cols>
  <sheetData>
    <row r="1" ht="16.35" customHeight="1" spans="1:2">
      <c r="A1" s="39"/>
      <c r="B1" s="40" t="s">
        <v>212</v>
      </c>
    </row>
    <row r="2" ht="16.35" customHeight="1"/>
    <row r="3" ht="16.35" customHeight="1" spans="2:13">
      <c r="B3" s="52" t="s">
        <v>213</v>
      </c>
      <c r="C3" s="52"/>
      <c r="D3" s="52"/>
      <c r="E3" s="52"/>
      <c r="F3" s="52"/>
      <c r="G3" s="52"/>
      <c r="H3" s="52"/>
      <c r="I3" s="52"/>
      <c r="J3" s="52"/>
      <c r="K3" s="52"/>
      <c r="L3" s="52"/>
      <c r="M3" s="52"/>
    </row>
    <row r="4" ht="16.35" customHeight="1" spans="2:13">
      <c r="B4" s="52"/>
      <c r="C4" s="52"/>
      <c r="D4" s="52"/>
      <c r="E4" s="52"/>
      <c r="F4" s="52"/>
      <c r="G4" s="52"/>
      <c r="H4" s="52"/>
      <c r="I4" s="52"/>
      <c r="J4" s="52"/>
      <c r="K4" s="52"/>
      <c r="L4" s="52"/>
      <c r="M4" s="52"/>
    </row>
    <row r="5" ht="16.35" customHeight="1"/>
    <row r="6" ht="22.4" customHeight="1" spans="13:13">
      <c r="M6" s="62" t="s">
        <v>7</v>
      </c>
    </row>
    <row r="7" ht="36.2" customHeight="1" spans="2:13">
      <c r="B7" s="53" t="s">
        <v>214</v>
      </c>
      <c r="C7" s="53"/>
      <c r="D7" s="53" t="s">
        <v>40</v>
      </c>
      <c r="E7" s="54" t="s">
        <v>215</v>
      </c>
      <c r="F7" s="54" t="s">
        <v>216</v>
      </c>
      <c r="G7" s="54" t="s">
        <v>217</v>
      </c>
      <c r="H7" s="54" t="s">
        <v>218</v>
      </c>
      <c r="I7" s="54" t="s">
        <v>219</v>
      </c>
      <c r="J7" s="54" t="s">
        <v>220</v>
      </c>
      <c r="K7" s="54" t="s">
        <v>221</v>
      </c>
      <c r="L7" s="54" t="s">
        <v>222</v>
      </c>
      <c r="M7" s="54" t="s">
        <v>223</v>
      </c>
    </row>
    <row r="8" ht="30.15" customHeight="1" spans="2:13">
      <c r="B8" s="53" t="s">
        <v>105</v>
      </c>
      <c r="C8" s="53" t="s">
        <v>39</v>
      </c>
      <c r="D8" s="53"/>
      <c r="E8" s="54"/>
      <c r="F8" s="54"/>
      <c r="G8" s="54"/>
      <c r="H8" s="54"/>
      <c r="I8" s="54"/>
      <c r="J8" s="54"/>
      <c r="K8" s="54"/>
      <c r="L8" s="54"/>
      <c r="M8" s="54"/>
    </row>
    <row r="9" ht="20.7" customHeight="1" spans="2:15">
      <c r="B9" s="55" t="s">
        <v>12</v>
      </c>
      <c r="C9" s="55"/>
      <c r="D9" s="56">
        <f>D10+D26+D34+D38</f>
        <v>271722.11</v>
      </c>
      <c r="E9" s="56">
        <f>E10+E26+E34+E38</f>
        <v>257869.05</v>
      </c>
      <c r="F9" s="56"/>
      <c r="G9" s="56"/>
      <c r="H9" s="56">
        <v>13853.06</v>
      </c>
      <c r="I9" s="56"/>
      <c r="J9" s="56"/>
      <c r="K9" s="56"/>
      <c r="L9" s="56"/>
      <c r="M9" s="56"/>
      <c r="O9" s="56">
        <v>4363.87</v>
      </c>
    </row>
    <row r="10" s="38" customFormat="1" ht="20.7" customHeight="1" spans="2:15">
      <c r="B10" s="57" t="s">
        <v>43</v>
      </c>
      <c r="C10" s="58" t="s">
        <v>20</v>
      </c>
      <c r="D10" s="59">
        <f>E10+H10</f>
        <v>239891.05</v>
      </c>
      <c r="E10" s="59">
        <f>E11+E14+E20+E22+E24</f>
        <v>226037.99</v>
      </c>
      <c r="F10" s="59"/>
      <c r="G10" s="59"/>
      <c r="H10" s="59">
        <v>13853.06</v>
      </c>
      <c r="I10" s="59"/>
      <c r="J10" s="59"/>
      <c r="K10" s="59"/>
      <c r="L10" s="59"/>
      <c r="M10" s="59"/>
      <c r="O10" s="59">
        <v>4363.87</v>
      </c>
    </row>
    <row r="11" s="38" customFormat="1" ht="18.1" customHeight="1" spans="2:15">
      <c r="B11" s="60" t="s">
        <v>224</v>
      </c>
      <c r="C11" s="61" t="s">
        <v>225</v>
      </c>
      <c r="D11" s="59">
        <v>599.55</v>
      </c>
      <c r="E11" s="59">
        <v>599.55</v>
      </c>
      <c r="F11" s="59"/>
      <c r="G11" s="59"/>
      <c r="H11" s="59"/>
      <c r="I11" s="59"/>
      <c r="J11" s="59"/>
      <c r="K11" s="59"/>
      <c r="L11" s="59"/>
      <c r="M11" s="59"/>
      <c r="O11" s="59"/>
    </row>
    <row r="12" ht="19.8" customHeight="1" spans="2:15">
      <c r="B12" s="60" t="s">
        <v>226</v>
      </c>
      <c r="C12" s="61" t="s">
        <v>227</v>
      </c>
      <c r="D12" s="59">
        <v>552.55</v>
      </c>
      <c r="E12" s="59">
        <v>552.55</v>
      </c>
      <c r="F12" s="59"/>
      <c r="G12" s="59"/>
      <c r="H12" s="59"/>
      <c r="I12" s="59"/>
      <c r="J12" s="59"/>
      <c r="K12" s="59"/>
      <c r="L12" s="59"/>
      <c r="M12" s="59"/>
      <c r="O12" s="59"/>
    </row>
    <row r="13" ht="19.8" customHeight="1" spans="2:15">
      <c r="B13" s="60" t="s">
        <v>228</v>
      </c>
      <c r="C13" s="61" t="s">
        <v>229</v>
      </c>
      <c r="D13" s="59">
        <v>47</v>
      </c>
      <c r="E13" s="59">
        <v>47</v>
      </c>
      <c r="F13" s="59"/>
      <c r="G13" s="59"/>
      <c r="H13" s="59"/>
      <c r="I13" s="59"/>
      <c r="J13" s="59"/>
      <c r="K13" s="59"/>
      <c r="L13" s="59"/>
      <c r="M13" s="59"/>
      <c r="O13" s="59"/>
    </row>
    <row r="14" s="38" customFormat="1" ht="18.1" customHeight="1" spans="2:15">
      <c r="B14" s="60" t="s">
        <v>230</v>
      </c>
      <c r="C14" s="61" t="s">
        <v>231</v>
      </c>
      <c r="D14" s="59">
        <f>220326.09-4227.38</f>
        <v>216098.71</v>
      </c>
      <c r="E14" s="59">
        <v>204145.65</v>
      </c>
      <c r="F14" s="59"/>
      <c r="G14" s="59"/>
      <c r="H14" s="59">
        <v>11953.06</v>
      </c>
      <c r="I14" s="59"/>
      <c r="J14" s="59"/>
      <c r="K14" s="59"/>
      <c r="L14" s="59"/>
      <c r="M14" s="59"/>
      <c r="O14" s="59">
        <v>4227.38</v>
      </c>
    </row>
    <row r="15" ht="19.8" customHeight="1" spans="2:15">
      <c r="B15" s="60" t="s">
        <v>232</v>
      </c>
      <c r="C15" s="61" t="s">
        <v>233</v>
      </c>
      <c r="D15" s="59">
        <f>22084.74-24.1</f>
        <v>22060.64</v>
      </c>
      <c r="E15" s="59">
        <v>12460.64</v>
      </c>
      <c r="F15" s="59"/>
      <c r="G15" s="59"/>
      <c r="H15" s="59">
        <v>9600</v>
      </c>
      <c r="I15" s="59"/>
      <c r="J15" s="59"/>
      <c r="K15" s="59"/>
      <c r="L15" s="59"/>
      <c r="M15" s="59"/>
      <c r="O15" s="59">
        <v>24.1</v>
      </c>
    </row>
    <row r="16" ht="19.8" customHeight="1" spans="2:15">
      <c r="B16" s="60" t="s">
        <v>234</v>
      </c>
      <c r="C16" s="61" t="s">
        <v>235</v>
      </c>
      <c r="D16" s="59">
        <v>85560.57</v>
      </c>
      <c r="E16" s="59">
        <v>85560.57</v>
      </c>
      <c r="F16" s="59"/>
      <c r="G16" s="59"/>
      <c r="H16" s="59"/>
      <c r="I16" s="59"/>
      <c r="J16" s="59"/>
      <c r="K16" s="59"/>
      <c r="L16" s="59"/>
      <c r="M16" s="59"/>
      <c r="O16" s="59">
        <v>741.53</v>
      </c>
    </row>
    <row r="17" ht="19.8" customHeight="1" spans="2:15">
      <c r="B17" s="60" t="s">
        <v>236</v>
      </c>
      <c r="C17" s="61" t="s">
        <v>237</v>
      </c>
      <c r="D17" s="59">
        <v>30406.96</v>
      </c>
      <c r="E17" s="59">
        <f>30406.96</f>
        <v>30406.96</v>
      </c>
      <c r="F17" s="59"/>
      <c r="G17" s="59"/>
      <c r="H17" s="59"/>
      <c r="I17" s="59"/>
      <c r="J17" s="59"/>
      <c r="K17" s="59"/>
      <c r="L17" s="59"/>
      <c r="M17" s="59"/>
      <c r="O17" s="59">
        <v>320.37</v>
      </c>
    </row>
    <row r="18" ht="19.8" customHeight="1" spans="2:15">
      <c r="B18" s="60" t="s">
        <v>238</v>
      </c>
      <c r="C18" s="61" t="s">
        <v>239</v>
      </c>
      <c r="D18" s="59">
        <v>78057.16</v>
      </c>
      <c r="E18" s="59">
        <v>75704.1</v>
      </c>
      <c r="F18" s="59"/>
      <c r="G18" s="59"/>
      <c r="H18" s="59">
        <v>2353.06</v>
      </c>
      <c r="I18" s="59"/>
      <c r="J18" s="59"/>
      <c r="K18" s="59"/>
      <c r="L18" s="59"/>
      <c r="M18" s="59"/>
      <c r="O18" s="59">
        <v>3141.38</v>
      </c>
    </row>
    <row r="19" ht="19.8" customHeight="1" spans="2:15">
      <c r="B19" s="60" t="s">
        <v>240</v>
      </c>
      <c r="C19" s="61" t="s">
        <v>241</v>
      </c>
      <c r="D19" s="59">
        <v>13.38</v>
      </c>
      <c r="E19" s="59">
        <v>13.38</v>
      </c>
      <c r="F19" s="59"/>
      <c r="G19" s="59"/>
      <c r="H19" s="59"/>
      <c r="I19" s="59"/>
      <c r="J19" s="59"/>
      <c r="K19" s="59"/>
      <c r="L19" s="59"/>
      <c r="M19" s="59"/>
      <c r="O19" s="59"/>
    </row>
    <row r="20" s="38" customFormat="1" ht="18.1" customHeight="1" spans="2:15">
      <c r="B20" s="60" t="s">
        <v>242</v>
      </c>
      <c r="C20" s="61" t="s">
        <v>243</v>
      </c>
      <c r="D20" s="59">
        <f>D21</f>
        <v>19143.61</v>
      </c>
      <c r="E20" s="59">
        <f>E21</f>
        <v>17243.61</v>
      </c>
      <c r="F20" s="59"/>
      <c r="G20" s="59"/>
      <c r="H20" s="59">
        <v>1900</v>
      </c>
      <c r="I20" s="59"/>
      <c r="J20" s="59"/>
      <c r="K20" s="59"/>
      <c r="L20" s="59"/>
      <c r="M20" s="59"/>
      <c r="O20" s="59"/>
    </row>
    <row r="21" s="38" customFormat="1" ht="19.8" customHeight="1" spans="2:15">
      <c r="B21" s="60" t="s">
        <v>244</v>
      </c>
      <c r="C21" s="61" t="s">
        <v>245</v>
      </c>
      <c r="D21" s="59">
        <f>E21+H21</f>
        <v>19143.61</v>
      </c>
      <c r="E21" s="59">
        <f>11580.61+5663</f>
        <v>17243.61</v>
      </c>
      <c r="F21" s="59"/>
      <c r="G21" s="59"/>
      <c r="H21" s="59">
        <v>1900</v>
      </c>
      <c r="I21" s="59"/>
      <c r="J21" s="59"/>
      <c r="K21" s="59"/>
      <c r="L21" s="59"/>
      <c r="M21" s="59"/>
      <c r="O21" s="59"/>
    </row>
    <row r="22" s="38" customFormat="1" ht="18.1" customHeight="1" spans="2:15">
      <c r="B22" s="60" t="s">
        <v>246</v>
      </c>
      <c r="C22" s="61" t="s">
        <v>247</v>
      </c>
      <c r="D22" s="59">
        <f>1799.34-30.04</f>
        <v>1769.3</v>
      </c>
      <c r="E22" s="59">
        <v>1769.3</v>
      </c>
      <c r="F22" s="59"/>
      <c r="G22" s="59"/>
      <c r="H22" s="59"/>
      <c r="I22" s="59"/>
      <c r="J22" s="59"/>
      <c r="K22" s="59"/>
      <c r="L22" s="59"/>
      <c r="M22" s="59"/>
      <c r="O22" s="59">
        <v>30.04</v>
      </c>
    </row>
    <row r="23" ht="19.8" customHeight="1" spans="2:15">
      <c r="B23" s="60" t="s">
        <v>248</v>
      </c>
      <c r="C23" s="61" t="s">
        <v>249</v>
      </c>
      <c r="D23" s="59">
        <f>1799.34-30.04</f>
        <v>1769.3</v>
      </c>
      <c r="E23" s="59">
        <v>1769.3</v>
      </c>
      <c r="F23" s="59"/>
      <c r="G23" s="59"/>
      <c r="H23" s="59"/>
      <c r="I23" s="59"/>
      <c r="J23" s="59"/>
      <c r="K23" s="59"/>
      <c r="L23" s="59"/>
      <c r="M23" s="59"/>
      <c r="O23" s="59">
        <v>30.04</v>
      </c>
    </row>
    <row r="24" s="38" customFormat="1" ht="18.1" customHeight="1" spans="2:15">
      <c r="B24" s="60" t="s">
        <v>250</v>
      </c>
      <c r="C24" s="61" t="s">
        <v>251</v>
      </c>
      <c r="D24" s="59">
        <f>2386.33-106.45</f>
        <v>2279.88</v>
      </c>
      <c r="E24" s="59">
        <v>2279.88</v>
      </c>
      <c r="F24" s="59"/>
      <c r="G24" s="59"/>
      <c r="H24" s="59"/>
      <c r="I24" s="59"/>
      <c r="J24" s="59"/>
      <c r="K24" s="59"/>
      <c r="L24" s="59"/>
      <c r="M24" s="59"/>
      <c r="O24" s="59">
        <v>106.45</v>
      </c>
    </row>
    <row r="25" ht="19.8" customHeight="1" spans="2:15">
      <c r="B25" s="60" t="s">
        <v>252</v>
      </c>
      <c r="C25" s="61" t="s">
        <v>253</v>
      </c>
      <c r="D25" s="59">
        <f>2386.33-106.45</f>
        <v>2279.88</v>
      </c>
      <c r="E25" s="59">
        <v>2279.88</v>
      </c>
      <c r="F25" s="59"/>
      <c r="G25" s="59"/>
      <c r="H25" s="59"/>
      <c r="I25" s="59"/>
      <c r="J25" s="59"/>
      <c r="K25" s="59"/>
      <c r="L25" s="59"/>
      <c r="M25" s="59"/>
      <c r="O25" s="59">
        <v>106.45</v>
      </c>
    </row>
    <row r="26" s="38" customFormat="1" ht="20.7" customHeight="1" spans="2:13">
      <c r="B26" s="57" t="s">
        <v>74</v>
      </c>
      <c r="C26" s="58" t="s">
        <v>22</v>
      </c>
      <c r="D26" s="59">
        <v>17970.85</v>
      </c>
      <c r="E26" s="59">
        <v>17970.85</v>
      </c>
      <c r="F26" s="59"/>
      <c r="G26" s="59"/>
      <c r="H26" s="59"/>
      <c r="I26" s="59"/>
      <c r="J26" s="59"/>
      <c r="K26" s="59"/>
      <c r="L26" s="59"/>
      <c r="M26" s="59"/>
    </row>
    <row r="27" s="38" customFormat="1" ht="18.1" customHeight="1" spans="2:13">
      <c r="B27" s="60" t="s">
        <v>254</v>
      </c>
      <c r="C27" s="61" t="s">
        <v>255</v>
      </c>
      <c r="D27" s="59">
        <v>16620.24</v>
      </c>
      <c r="E27" s="59">
        <v>16620.24</v>
      </c>
      <c r="F27" s="59"/>
      <c r="G27" s="59"/>
      <c r="H27" s="59"/>
      <c r="I27" s="59"/>
      <c r="J27" s="59"/>
      <c r="K27" s="59"/>
      <c r="L27" s="59"/>
      <c r="M27" s="59"/>
    </row>
    <row r="28" ht="19.8" customHeight="1" spans="2:13">
      <c r="B28" s="60" t="s">
        <v>256</v>
      </c>
      <c r="C28" s="61" t="s">
        <v>257</v>
      </c>
      <c r="D28" s="59">
        <v>89.14</v>
      </c>
      <c r="E28" s="59">
        <v>89.14</v>
      </c>
      <c r="F28" s="59"/>
      <c r="G28" s="59"/>
      <c r="H28" s="59"/>
      <c r="I28" s="59"/>
      <c r="J28" s="59"/>
      <c r="K28" s="59"/>
      <c r="L28" s="59"/>
      <c r="M28" s="59"/>
    </row>
    <row r="29" ht="19.8" customHeight="1" spans="2:13">
      <c r="B29" s="60" t="s">
        <v>258</v>
      </c>
      <c r="C29" s="61" t="s">
        <v>259</v>
      </c>
      <c r="D29" s="59">
        <v>1061.3</v>
      </c>
      <c r="E29" s="59">
        <v>1061.3</v>
      </c>
      <c r="F29" s="59"/>
      <c r="G29" s="59"/>
      <c r="H29" s="59"/>
      <c r="I29" s="59"/>
      <c r="J29" s="59"/>
      <c r="K29" s="59"/>
      <c r="L29" s="59"/>
      <c r="M29" s="59"/>
    </row>
    <row r="30" ht="19.8" customHeight="1" spans="2:13">
      <c r="B30" s="60" t="s">
        <v>260</v>
      </c>
      <c r="C30" s="61" t="s">
        <v>261</v>
      </c>
      <c r="D30" s="59">
        <v>10314.24</v>
      </c>
      <c r="E30" s="59">
        <v>10314.24</v>
      </c>
      <c r="F30" s="59"/>
      <c r="G30" s="59"/>
      <c r="H30" s="59"/>
      <c r="I30" s="59"/>
      <c r="J30" s="59"/>
      <c r="K30" s="59"/>
      <c r="L30" s="59"/>
      <c r="M30" s="59"/>
    </row>
    <row r="31" ht="19.8" customHeight="1" spans="2:13">
      <c r="B31" s="60" t="s">
        <v>262</v>
      </c>
      <c r="C31" s="61" t="s">
        <v>263</v>
      </c>
      <c r="D31" s="59">
        <v>5155.56</v>
      </c>
      <c r="E31" s="59">
        <v>5155.56</v>
      </c>
      <c r="F31" s="59"/>
      <c r="G31" s="59"/>
      <c r="H31" s="59"/>
      <c r="I31" s="59"/>
      <c r="J31" s="59"/>
      <c r="K31" s="59"/>
      <c r="L31" s="59"/>
      <c r="M31" s="59"/>
    </row>
    <row r="32" s="38" customFormat="1" ht="18.1" customHeight="1" spans="2:13">
      <c r="B32" s="60" t="s">
        <v>264</v>
      </c>
      <c r="C32" s="61" t="s">
        <v>265</v>
      </c>
      <c r="D32" s="59">
        <v>1350.61</v>
      </c>
      <c r="E32" s="59">
        <v>1350.61</v>
      </c>
      <c r="F32" s="59"/>
      <c r="G32" s="59"/>
      <c r="H32" s="59"/>
      <c r="I32" s="59"/>
      <c r="J32" s="59"/>
      <c r="K32" s="59"/>
      <c r="L32" s="59"/>
      <c r="M32" s="59"/>
    </row>
    <row r="33" ht="19.8" customHeight="1" spans="2:13">
      <c r="B33" s="60" t="s">
        <v>266</v>
      </c>
      <c r="C33" s="61" t="s">
        <v>267</v>
      </c>
      <c r="D33" s="59">
        <v>1350.61</v>
      </c>
      <c r="E33" s="59">
        <v>1350.61</v>
      </c>
      <c r="F33" s="59"/>
      <c r="G33" s="59"/>
      <c r="H33" s="59"/>
      <c r="I33" s="59"/>
      <c r="J33" s="59"/>
      <c r="K33" s="59"/>
      <c r="L33" s="59"/>
      <c r="M33" s="59"/>
    </row>
    <row r="34" s="38" customFormat="1" ht="20.7" customHeight="1" spans="2:13">
      <c r="B34" s="57" t="s">
        <v>89</v>
      </c>
      <c r="C34" s="58" t="s">
        <v>24</v>
      </c>
      <c r="D34" s="59">
        <v>6125.7</v>
      </c>
      <c r="E34" s="59">
        <v>6125.7</v>
      </c>
      <c r="F34" s="59"/>
      <c r="G34" s="59"/>
      <c r="H34" s="59"/>
      <c r="I34" s="59"/>
      <c r="J34" s="59"/>
      <c r="K34" s="59"/>
      <c r="L34" s="59"/>
      <c r="M34" s="59"/>
    </row>
    <row r="35" ht="18.1" customHeight="1" spans="2:13">
      <c r="B35" s="60" t="s">
        <v>268</v>
      </c>
      <c r="C35" s="61" t="s">
        <v>269</v>
      </c>
      <c r="D35" s="59">
        <v>6125.7</v>
      </c>
      <c r="E35" s="59">
        <v>6125.7</v>
      </c>
      <c r="F35" s="59"/>
      <c r="G35" s="59"/>
      <c r="H35" s="59"/>
      <c r="I35" s="59"/>
      <c r="J35" s="59"/>
      <c r="K35" s="59"/>
      <c r="L35" s="59"/>
      <c r="M35" s="59"/>
    </row>
    <row r="36" ht="19.8" customHeight="1" spans="2:13">
      <c r="B36" s="60" t="s">
        <v>270</v>
      </c>
      <c r="C36" s="61" t="s">
        <v>271</v>
      </c>
      <c r="D36" s="59">
        <v>34.86</v>
      </c>
      <c r="E36" s="59">
        <v>34.86</v>
      </c>
      <c r="F36" s="59"/>
      <c r="G36" s="59"/>
      <c r="H36" s="59"/>
      <c r="I36" s="59"/>
      <c r="J36" s="59"/>
      <c r="K36" s="59"/>
      <c r="L36" s="59"/>
      <c r="M36" s="59"/>
    </row>
    <row r="37" ht="19.8" customHeight="1" spans="2:13">
      <c r="B37" s="60" t="s">
        <v>272</v>
      </c>
      <c r="C37" s="61" t="s">
        <v>273</v>
      </c>
      <c r="D37" s="59">
        <v>6090.84</v>
      </c>
      <c r="E37" s="59">
        <v>6090.84</v>
      </c>
      <c r="F37" s="59"/>
      <c r="G37" s="59"/>
      <c r="H37" s="59"/>
      <c r="I37" s="59"/>
      <c r="J37" s="59"/>
      <c r="K37" s="59"/>
      <c r="L37" s="59"/>
      <c r="M37" s="59"/>
    </row>
    <row r="38" s="38" customFormat="1" ht="20.7" customHeight="1" spans="2:13">
      <c r="B38" s="57" t="s">
        <v>96</v>
      </c>
      <c r="C38" s="58" t="s">
        <v>25</v>
      </c>
      <c r="D38" s="59">
        <v>7734.51</v>
      </c>
      <c r="E38" s="59">
        <v>7734.51</v>
      </c>
      <c r="F38" s="59"/>
      <c r="G38" s="59"/>
      <c r="H38" s="59"/>
      <c r="I38" s="59"/>
      <c r="J38" s="59"/>
      <c r="K38" s="59"/>
      <c r="L38" s="59"/>
      <c r="M38" s="59"/>
    </row>
    <row r="39" ht="18.1" customHeight="1" spans="2:13">
      <c r="B39" s="60" t="s">
        <v>274</v>
      </c>
      <c r="C39" s="61" t="s">
        <v>275</v>
      </c>
      <c r="D39" s="59">
        <v>7734.51</v>
      </c>
      <c r="E39" s="59">
        <v>7734.51</v>
      </c>
      <c r="F39" s="59"/>
      <c r="G39" s="59"/>
      <c r="H39" s="59"/>
      <c r="I39" s="59"/>
      <c r="J39" s="59"/>
      <c r="K39" s="59"/>
      <c r="L39" s="59"/>
      <c r="M39" s="59"/>
    </row>
    <row r="40" ht="19.8" customHeight="1" spans="2:13">
      <c r="B40" s="60" t="s">
        <v>276</v>
      </c>
      <c r="C40" s="61" t="s">
        <v>277</v>
      </c>
      <c r="D40" s="59">
        <v>7734.51</v>
      </c>
      <c r="E40" s="59">
        <v>7734.51</v>
      </c>
      <c r="F40" s="59"/>
      <c r="G40" s="59"/>
      <c r="H40" s="59"/>
      <c r="I40" s="59"/>
      <c r="J40" s="59"/>
      <c r="K40" s="59"/>
      <c r="L40" s="59"/>
      <c r="M40" s="59"/>
    </row>
  </sheetData>
  <mergeCells count="13">
    <mergeCell ref="B7:C7"/>
    <mergeCell ref="B9:C9"/>
    <mergeCell ref="D7:D8"/>
    <mergeCell ref="E7:E8"/>
    <mergeCell ref="F7:F8"/>
    <mergeCell ref="G7:G8"/>
    <mergeCell ref="H7:H8"/>
    <mergeCell ref="I7:I8"/>
    <mergeCell ref="J7:J8"/>
    <mergeCell ref="K7:K8"/>
    <mergeCell ref="L7:L8"/>
    <mergeCell ref="M7:M8"/>
    <mergeCell ref="B3:M4"/>
  </mergeCells>
  <printOptions horizontalCentered="1"/>
  <pageMargins left="0.118000000715256" right="0.118000000715256" top="0.39300000667572" bottom="0.078000001609325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A1" sqref="$A1:$XFD1048576"/>
    </sheetView>
  </sheetViews>
  <sheetFormatPr defaultColWidth="10" defaultRowHeight="13.5" outlineLevelCol="6"/>
  <cols>
    <col min="1" max="1" width="0.541666666666667" style="38" customWidth="1"/>
    <col min="2" max="2" width="16.2833333333333" style="38" customWidth="1"/>
    <col min="3" max="3" width="31.4833333333333" style="38" customWidth="1"/>
    <col min="4" max="4" width="17.9083333333333" style="38" customWidth="1"/>
    <col min="5" max="5" width="17.3666666666667" style="38" customWidth="1"/>
    <col min="6" max="6" width="15.4666666666667" style="38" customWidth="1"/>
    <col min="7" max="7" width="10" style="38" hidden="1" customWidth="1"/>
    <col min="8" max="16384" width="10" style="38"/>
  </cols>
  <sheetData>
    <row r="1" ht="16.35" customHeight="1" spans="1:2">
      <c r="A1" s="39"/>
      <c r="B1" s="40" t="s">
        <v>278</v>
      </c>
    </row>
    <row r="2" ht="16.35" customHeight="1"/>
    <row r="3" ht="16.35" customHeight="1" spans="2:6">
      <c r="B3" s="41" t="s">
        <v>279</v>
      </c>
      <c r="C3" s="41"/>
      <c r="D3" s="41"/>
      <c r="E3" s="41"/>
      <c r="F3" s="41"/>
    </row>
    <row r="4" ht="16.35" customHeight="1" spans="2:6">
      <c r="B4" s="41"/>
      <c r="C4" s="41"/>
      <c r="D4" s="41"/>
      <c r="E4" s="41"/>
      <c r="F4" s="41"/>
    </row>
    <row r="5" ht="16.35" customHeight="1" spans="2:6">
      <c r="B5" s="42"/>
      <c r="C5" s="42"/>
      <c r="D5" s="42"/>
      <c r="E5" s="42"/>
      <c r="F5" s="42"/>
    </row>
    <row r="6" ht="18.95" customHeight="1" spans="2:6">
      <c r="B6" s="42"/>
      <c r="C6" s="42"/>
      <c r="D6" s="42"/>
      <c r="E6" s="42"/>
      <c r="F6" s="43" t="s">
        <v>7</v>
      </c>
    </row>
    <row r="7" ht="31.9" customHeight="1" spans="2:6">
      <c r="B7" s="44" t="s">
        <v>105</v>
      </c>
      <c r="C7" s="44" t="s">
        <v>39</v>
      </c>
      <c r="D7" s="44" t="s">
        <v>40</v>
      </c>
      <c r="E7" s="44" t="s">
        <v>280</v>
      </c>
      <c r="F7" s="44" t="s">
        <v>281</v>
      </c>
    </row>
    <row r="8" ht="23.25" customHeight="1" spans="2:6">
      <c r="B8" s="45" t="s">
        <v>12</v>
      </c>
      <c r="C8" s="45"/>
      <c r="D8" s="46">
        <f>E8+F8</f>
        <v>271722.11</v>
      </c>
      <c r="E8" s="46">
        <v>201523.92</v>
      </c>
      <c r="F8" s="46">
        <f>F9+F25</f>
        <v>70198.19</v>
      </c>
    </row>
    <row r="9" s="38" customFormat="1" ht="21.55" customHeight="1" spans="2:6">
      <c r="B9" s="47" t="s">
        <v>43</v>
      </c>
      <c r="C9" s="48" t="s">
        <v>20</v>
      </c>
      <c r="D9" s="49">
        <f>D10+D13+D19+D21+D23</f>
        <v>239891.05</v>
      </c>
      <c r="E9" s="49">
        <v>169762.36</v>
      </c>
      <c r="F9" s="49">
        <f>F10+F13+F19+F21+F23</f>
        <v>70128.69</v>
      </c>
    </row>
    <row r="10" s="38" customFormat="1" ht="20.7" customHeight="1" spans="2:6">
      <c r="B10" s="50" t="s">
        <v>282</v>
      </c>
      <c r="C10" s="51" t="s">
        <v>283</v>
      </c>
      <c r="D10" s="49">
        <v>599.55</v>
      </c>
      <c r="E10" s="49">
        <v>480.55</v>
      </c>
      <c r="F10" s="49">
        <v>119</v>
      </c>
    </row>
    <row r="11" ht="20.7" customHeight="1" spans="2:6">
      <c r="B11" s="50" t="s">
        <v>284</v>
      </c>
      <c r="C11" s="51" t="s">
        <v>285</v>
      </c>
      <c r="D11" s="49">
        <v>552.55</v>
      </c>
      <c r="E11" s="49">
        <v>480.55</v>
      </c>
      <c r="F11" s="49">
        <v>72</v>
      </c>
    </row>
    <row r="12" ht="20.7" customHeight="1" spans="2:6">
      <c r="B12" s="50" t="s">
        <v>286</v>
      </c>
      <c r="C12" s="51" t="s">
        <v>287</v>
      </c>
      <c r="D12" s="49">
        <v>47</v>
      </c>
      <c r="E12" s="49"/>
      <c r="F12" s="49">
        <v>47</v>
      </c>
    </row>
    <row r="13" s="38" customFormat="1" ht="20.7" customHeight="1" spans="2:6">
      <c r="B13" s="50" t="s">
        <v>288</v>
      </c>
      <c r="C13" s="51" t="s">
        <v>289</v>
      </c>
      <c r="D13" s="49">
        <f>SUM(D14:D18)</f>
        <v>216098.71</v>
      </c>
      <c r="E13" s="49">
        <v>155505.25</v>
      </c>
      <c r="F13" s="49">
        <f>SUM(F14:F18)</f>
        <v>60593.46</v>
      </c>
    </row>
    <row r="14" ht="20.7" customHeight="1" spans="2:7">
      <c r="B14" s="50" t="s">
        <v>290</v>
      </c>
      <c r="C14" s="51" t="s">
        <v>291</v>
      </c>
      <c r="D14" s="49">
        <f t="shared" ref="D14:D20" si="0">E14+F14</f>
        <v>22060.64</v>
      </c>
      <c r="E14" s="49">
        <v>15429.42</v>
      </c>
      <c r="F14" s="49">
        <f>6655.32-24.1</f>
        <v>6631.22</v>
      </c>
      <c r="G14" s="38">
        <v>24.1</v>
      </c>
    </row>
    <row r="15" ht="20.7" customHeight="1" spans="2:7">
      <c r="B15" s="50" t="s">
        <v>292</v>
      </c>
      <c r="C15" s="51" t="s">
        <v>293</v>
      </c>
      <c r="D15" s="49">
        <f t="shared" si="0"/>
        <v>85560.57</v>
      </c>
      <c r="E15" s="49">
        <v>51478.34</v>
      </c>
      <c r="F15" s="49">
        <f>34823.76-741.53</f>
        <v>34082.23</v>
      </c>
      <c r="G15" s="38">
        <v>741.53</v>
      </c>
    </row>
    <row r="16" ht="20.7" customHeight="1" spans="2:7">
      <c r="B16" s="50" t="s">
        <v>294</v>
      </c>
      <c r="C16" s="51" t="s">
        <v>295</v>
      </c>
      <c r="D16" s="49">
        <f t="shared" si="0"/>
        <v>30406.96</v>
      </c>
      <c r="E16" s="49">
        <v>19092.58</v>
      </c>
      <c r="F16" s="49">
        <f>11634.75-320.37</f>
        <v>11314.38</v>
      </c>
      <c r="G16" s="38">
        <v>320.37</v>
      </c>
    </row>
    <row r="17" ht="20.7" customHeight="1" spans="2:7">
      <c r="B17" s="50" t="s">
        <v>296</v>
      </c>
      <c r="C17" s="51" t="s">
        <v>297</v>
      </c>
      <c r="D17" s="49">
        <f t="shared" si="0"/>
        <v>78057.16</v>
      </c>
      <c r="E17" s="49">
        <v>69491.53</v>
      </c>
      <c r="F17" s="49">
        <f>11707.01-3141.38</f>
        <v>8565.63</v>
      </c>
      <c r="G17" s="38">
        <v>3141.38</v>
      </c>
    </row>
    <row r="18" ht="20.7" customHeight="1" spans="2:6">
      <c r="B18" s="50" t="s">
        <v>298</v>
      </c>
      <c r="C18" s="51" t="s">
        <v>299</v>
      </c>
      <c r="D18" s="49">
        <f t="shared" si="0"/>
        <v>13.38</v>
      </c>
      <c r="E18" s="49">
        <v>13.38</v>
      </c>
      <c r="F18" s="49"/>
    </row>
    <row r="19" s="38" customFormat="1" ht="20.7" customHeight="1" spans="2:6">
      <c r="B19" s="50" t="s">
        <v>300</v>
      </c>
      <c r="C19" s="51" t="s">
        <v>301</v>
      </c>
      <c r="D19" s="49">
        <f t="shared" si="0"/>
        <v>19143.61</v>
      </c>
      <c r="E19" s="49">
        <v>10942.38</v>
      </c>
      <c r="F19" s="49">
        <f>F20</f>
        <v>8201.23</v>
      </c>
    </row>
    <row r="20" s="38" customFormat="1" ht="20.7" customHeight="1" spans="2:6">
      <c r="B20" s="50" t="s">
        <v>302</v>
      </c>
      <c r="C20" s="51" t="s">
        <v>303</v>
      </c>
      <c r="D20" s="49">
        <f t="shared" si="0"/>
        <v>19143.61</v>
      </c>
      <c r="E20" s="49">
        <v>10942.38</v>
      </c>
      <c r="F20" s="49">
        <f>2538.23+5663</f>
        <v>8201.23</v>
      </c>
    </row>
    <row r="21" s="38" customFormat="1" ht="20.7" customHeight="1" spans="2:6">
      <c r="B21" s="50" t="s">
        <v>304</v>
      </c>
      <c r="C21" s="51" t="s">
        <v>305</v>
      </c>
      <c r="D21" s="49">
        <f>D22</f>
        <v>1769.3</v>
      </c>
      <c r="E21" s="49">
        <v>1646.3</v>
      </c>
      <c r="F21" s="49">
        <f>F22</f>
        <v>123</v>
      </c>
    </row>
    <row r="22" ht="20.7" customHeight="1" spans="2:7">
      <c r="B22" s="50" t="s">
        <v>306</v>
      </c>
      <c r="C22" s="51" t="s">
        <v>307</v>
      </c>
      <c r="D22" s="49">
        <v>1769.3</v>
      </c>
      <c r="E22" s="49">
        <v>1646.3</v>
      </c>
      <c r="F22" s="49">
        <f>153.04-30.04</f>
        <v>123</v>
      </c>
      <c r="G22" s="38">
        <v>30.04</v>
      </c>
    </row>
    <row r="23" s="38" customFormat="1" ht="20.7" customHeight="1" spans="2:6">
      <c r="B23" s="50" t="s">
        <v>308</v>
      </c>
      <c r="C23" s="51" t="s">
        <v>309</v>
      </c>
      <c r="D23" s="49">
        <f>D24</f>
        <v>2279.88</v>
      </c>
      <c r="E23" s="49">
        <v>1187.88</v>
      </c>
      <c r="F23" s="49">
        <f>F24</f>
        <v>1092</v>
      </c>
    </row>
    <row r="24" ht="20.7" customHeight="1" spans="2:7">
      <c r="B24" s="50" t="s">
        <v>310</v>
      </c>
      <c r="C24" s="51" t="s">
        <v>311</v>
      </c>
      <c r="D24" s="49">
        <v>2279.88</v>
      </c>
      <c r="E24" s="49">
        <v>1187.88</v>
      </c>
      <c r="F24" s="49">
        <f>1198.45-106.45</f>
        <v>1092</v>
      </c>
      <c r="G24" s="38">
        <v>106.45</v>
      </c>
    </row>
    <row r="25" s="38" customFormat="1" ht="21.55" customHeight="1" spans="2:6">
      <c r="B25" s="47" t="s">
        <v>74</v>
      </c>
      <c r="C25" s="48" t="s">
        <v>22</v>
      </c>
      <c r="D25" s="49">
        <v>17970.85</v>
      </c>
      <c r="E25" s="49">
        <v>17901.35</v>
      </c>
      <c r="F25" s="49">
        <v>69.5</v>
      </c>
    </row>
    <row r="26" ht="20.7" customHeight="1" spans="2:6">
      <c r="B26" s="50" t="s">
        <v>312</v>
      </c>
      <c r="C26" s="51" t="s">
        <v>313</v>
      </c>
      <c r="D26" s="49">
        <v>16620.24</v>
      </c>
      <c r="E26" s="49">
        <v>16550.74</v>
      </c>
      <c r="F26" s="49">
        <v>69.5</v>
      </c>
    </row>
    <row r="27" ht="20.7" customHeight="1" spans="2:6">
      <c r="B27" s="50" t="s">
        <v>314</v>
      </c>
      <c r="C27" s="51" t="s">
        <v>315</v>
      </c>
      <c r="D27" s="49">
        <v>89.14</v>
      </c>
      <c r="E27" s="49">
        <v>19.64</v>
      </c>
      <c r="F27" s="49">
        <v>69.5</v>
      </c>
    </row>
    <row r="28" ht="20.7" customHeight="1" spans="2:6">
      <c r="B28" s="50" t="s">
        <v>316</v>
      </c>
      <c r="C28" s="51" t="s">
        <v>317</v>
      </c>
      <c r="D28" s="49">
        <v>1061.3</v>
      </c>
      <c r="E28" s="49">
        <v>1061.3</v>
      </c>
      <c r="F28" s="49"/>
    </row>
    <row r="29" ht="20.7" customHeight="1" spans="2:6">
      <c r="B29" s="50" t="s">
        <v>318</v>
      </c>
      <c r="C29" s="51" t="s">
        <v>319</v>
      </c>
      <c r="D29" s="49">
        <v>10314.24</v>
      </c>
      <c r="E29" s="49">
        <v>10314.24</v>
      </c>
      <c r="F29" s="49"/>
    </row>
    <row r="30" ht="20.7" customHeight="1" spans="2:6">
      <c r="B30" s="50" t="s">
        <v>320</v>
      </c>
      <c r="C30" s="51" t="s">
        <v>321</v>
      </c>
      <c r="D30" s="49">
        <v>5155.56</v>
      </c>
      <c r="E30" s="49">
        <v>5155.56</v>
      </c>
      <c r="F30" s="49"/>
    </row>
    <row r="31" ht="20.7" customHeight="1" spans="2:6">
      <c r="B31" s="50" t="s">
        <v>322</v>
      </c>
      <c r="C31" s="51" t="s">
        <v>323</v>
      </c>
      <c r="D31" s="49">
        <v>1350.61</v>
      </c>
      <c r="E31" s="49">
        <v>1350.61</v>
      </c>
      <c r="F31" s="49"/>
    </row>
    <row r="32" ht="20.7" customHeight="1" spans="2:6">
      <c r="B32" s="50" t="s">
        <v>324</v>
      </c>
      <c r="C32" s="51" t="s">
        <v>325</v>
      </c>
      <c r="D32" s="49">
        <v>1350.61</v>
      </c>
      <c r="E32" s="49">
        <v>1350.61</v>
      </c>
      <c r="F32" s="49"/>
    </row>
    <row r="33" s="38" customFormat="1" ht="21.55" customHeight="1" spans="2:6">
      <c r="B33" s="47" t="s">
        <v>89</v>
      </c>
      <c r="C33" s="48" t="s">
        <v>24</v>
      </c>
      <c r="D33" s="49">
        <v>6125.7</v>
      </c>
      <c r="E33" s="49">
        <v>6125.7</v>
      </c>
      <c r="F33" s="49"/>
    </row>
    <row r="34" ht="20.7" customHeight="1" spans="2:6">
      <c r="B34" s="50" t="s">
        <v>326</v>
      </c>
      <c r="C34" s="51" t="s">
        <v>327</v>
      </c>
      <c r="D34" s="49">
        <v>6125.7</v>
      </c>
      <c r="E34" s="49">
        <v>6125.7</v>
      </c>
      <c r="F34" s="49"/>
    </row>
    <row r="35" ht="20.7" customHeight="1" spans="2:6">
      <c r="B35" s="50" t="s">
        <v>328</v>
      </c>
      <c r="C35" s="51" t="s">
        <v>329</v>
      </c>
      <c r="D35" s="49">
        <v>34.86</v>
      </c>
      <c r="E35" s="49">
        <v>34.86</v>
      </c>
      <c r="F35" s="49"/>
    </row>
    <row r="36" ht="20.7" customHeight="1" spans="2:6">
      <c r="B36" s="50" t="s">
        <v>330</v>
      </c>
      <c r="C36" s="51" t="s">
        <v>331</v>
      </c>
      <c r="D36" s="49">
        <v>6090.84</v>
      </c>
      <c r="E36" s="49">
        <v>6090.84</v>
      </c>
      <c r="F36" s="49"/>
    </row>
    <row r="37" s="38" customFormat="1" ht="21.55" customHeight="1" spans="2:6">
      <c r="B37" s="47" t="s">
        <v>96</v>
      </c>
      <c r="C37" s="48" t="s">
        <v>25</v>
      </c>
      <c r="D37" s="49">
        <v>7734.51</v>
      </c>
      <c r="E37" s="49">
        <v>7734.51</v>
      </c>
      <c r="F37" s="49"/>
    </row>
    <row r="38" ht="20.7" customHeight="1" spans="2:6">
      <c r="B38" s="50" t="s">
        <v>332</v>
      </c>
      <c r="C38" s="51" t="s">
        <v>333</v>
      </c>
      <c r="D38" s="49">
        <v>7734.51</v>
      </c>
      <c r="E38" s="49">
        <v>7734.51</v>
      </c>
      <c r="F38" s="49"/>
    </row>
    <row r="39" ht="20.7" customHeight="1" spans="2:6">
      <c r="B39" s="50" t="s">
        <v>334</v>
      </c>
      <c r="C39" s="51" t="s">
        <v>335</v>
      </c>
      <c r="D39" s="49">
        <v>7734.51</v>
      </c>
      <c r="E39" s="49">
        <v>7734.51</v>
      </c>
      <c r="F39" s="49"/>
    </row>
  </sheetData>
  <mergeCells count="2">
    <mergeCell ref="B8:C8"/>
    <mergeCell ref="B3:F4"/>
  </mergeCells>
  <printOptions horizontalCentered="1"/>
  <pageMargins left="0.0780000016093254" right="0.0780000016093254" top="0.39300000667572" bottom="0.078000001609325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47</vt:i4>
      </vt:variant>
    </vt:vector>
  </HeadingPairs>
  <TitlesOfParts>
    <vt:vector size="47" baseType="lpstr">
      <vt:lpstr>封面</vt:lpstr>
      <vt:lpstr>表一</vt:lpstr>
      <vt:lpstr>表二</vt:lpstr>
      <vt:lpstr>表三</vt:lpstr>
      <vt:lpstr>表四</vt:lpstr>
      <vt:lpstr>表五</vt:lpstr>
      <vt:lpstr>表六</vt:lpstr>
      <vt:lpstr>表七</vt:lpstr>
      <vt:lpstr>表八</vt:lpstr>
      <vt:lpstr>表九</vt:lpstr>
      <vt:lpstr>表十</vt:lpstr>
      <vt:lpstr>表十一临聘人员-校园安保</vt:lpstr>
      <vt:lpstr>表十一政策性人员-公参民</vt:lpstr>
      <vt:lpstr>表十一政策性人员-遗属</vt:lpstr>
      <vt:lpstr>表十一政策性人员-民办养老</vt:lpstr>
      <vt:lpstr>表十一一般性项目</vt:lpstr>
      <vt:lpstr>表十一行政办公租房</vt:lpstr>
      <vt:lpstr>表十一学前教育发展专项</vt:lpstr>
      <vt:lpstr>表十一家具类</vt:lpstr>
      <vt:lpstr>表十一信息技术专项</vt:lpstr>
      <vt:lpstr>表十一教仪图书</vt:lpstr>
      <vt:lpstr>表十一食堂设备</vt:lpstr>
      <vt:lpstr>表十一国家考试</vt:lpstr>
      <vt:lpstr>表十一中职教育学生资助</vt:lpstr>
      <vt:lpstr>表十一家庭困难资助</vt:lpstr>
      <vt:lpstr>表十一普通高中学生资助</vt:lpstr>
      <vt:lpstr>表十一学前教育幼儿资助</vt:lpstr>
      <vt:lpstr>表十一法律顾问</vt:lpstr>
      <vt:lpstr>表十一干部保健</vt:lpstr>
      <vt:lpstr>表十一老干部慰问及服务费</vt:lpstr>
      <vt:lpstr>表十一营养改善</vt:lpstr>
      <vt:lpstr>表十一基建</vt:lpstr>
      <vt:lpstr>表十一保民生生均</vt:lpstr>
      <vt:lpstr>表十一一中促进</vt:lpstr>
      <vt:lpstr>表十一南开促进</vt:lpstr>
      <vt:lpstr>表十一中央市级182</vt:lpstr>
      <vt:lpstr>表十一中央市级180</vt:lpstr>
      <vt:lpstr>表十一中央市级181</vt:lpstr>
      <vt:lpstr>表十一中央市级145</vt:lpstr>
      <vt:lpstr>表十一中央市级161</vt:lpstr>
      <vt:lpstr>表十一中央市级160</vt:lpstr>
      <vt:lpstr>表十一渝财行政146</vt:lpstr>
      <vt:lpstr>表十一中央市级143</vt:lpstr>
      <vt:lpstr>表十一中央市级142</vt:lpstr>
      <vt:lpstr>表十一中央市级144</vt:lpstr>
      <vt:lpstr>表十一中央市级155</vt:lpstr>
      <vt:lpstr>表十一中央市级146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L…y</cp:lastModifiedBy>
  <dcterms:created xsi:type="dcterms:W3CDTF">2023-12-26T02:05:00Z</dcterms:created>
  <dcterms:modified xsi:type="dcterms:W3CDTF">2024-01-22T09:49:47Z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FE88F712151042828B68FE87D4152CD9_13</vt:lpwstr>
  </property>
  <property fmtid="{D5CDD505-2E9C-101B-9397-08002B2CF9AE}" pid="3" name="KSOProductBuildVer">
    <vt:lpwstr>2052-12.1.0.16120</vt:lpwstr>
  </property>
</Properties>
</file>